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\PeerVerity\Logic\"/>
    </mc:Choice>
  </mc:AlternateContent>
  <xr:revisionPtr revIDLastSave="0" documentId="13_ncr:1_{AEA74A35-6F8D-4A52-BE55-858E8681A046}" xr6:coauthVersionLast="47" xr6:coauthVersionMax="47" xr10:uidLastSave="{00000000-0000-0000-0000-000000000000}"/>
  <bookViews>
    <workbookView xWindow="12000" yWindow="-17205" windowWidth="29010" windowHeight="15795" xr2:uid="{1F56C2B6-4966-4D10-9B84-78558C048F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L11" i="1"/>
  <c r="L10" i="1"/>
  <c r="M10" i="1" s="1"/>
  <c r="L9" i="1"/>
  <c r="M11" i="1" s="1"/>
  <c r="K11" i="1"/>
  <c r="K10" i="1"/>
  <c r="K9" i="1"/>
  <c r="H13" i="1"/>
  <c r="C13" i="1"/>
  <c r="O12" i="1"/>
  <c r="P12" i="1" s="1"/>
  <c r="N12" i="1"/>
  <c r="M12" i="1"/>
  <c r="L12" i="1"/>
  <c r="K12" i="1"/>
  <c r="J12" i="1"/>
  <c r="I12" i="1"/>
  <c r="G11" i="1"/>
  <c r="I11" i="1" s="1"/>
  <c r="J11" i="1" s="1"/>
  <c r="G10" i="1"/>
  <c r="I10" i="1" s="1"/>
  <c r="J10" i="1" s="1"/>
  <c r="G9" i="1"/>
  <c r="I9" i="1" s="1"/>
  <c r="J9" i="1" s="1"/>
  <c r="M9" i="1" l="1"/>
  <c r="N11" i="1" l="1"/>
  <c r="N9" i="1"/>
  <c r="N10" i="1"/>
  <c r="O11" i="1" l="1"/>
  <c r="O10" i="1"/>
  <c r="O9" i="1"/>
  <c r="P9" i="1" l="1"/>
  <c r="P10" i="1"/>
  <c r="P11" i="1"/>
  <c r="P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Menegay</author>
  </authors>
  <commentList>
    <comment ref="D3" authorId="0" shapeId="0" xr:uid="{D082EC8B-C5F1-4FDB-869D-E041245874D5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EFF10</t>
        </r>
      </text>
    </comment>
    <comment ref="E3" authorId="0" shapeId="0" xr:uid="{A9D5D28C-522F-43BC-87C3-CB31974C2F5D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EFF20</t>
        </r>
      </text>
    </comment>
    <comment ref="H3" authorId="0" shapeId="0" xr:uid="{2ECF0269-48B9-42B8-8901-B527ACE1ADDB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EFF10</t>
        </r>
      </text>
    </comment>
    <comment ref="I3" authorId="0" shapeId="0" xr:uid="{99B56EDF-5159-4380-984E-53B363891663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EFF20</t>
        </r>
      </text>
    </comment>
    <comment ref="C4" authorId="0" shapeId="0" xr:uid="{104FEFBA-5979-4779-A530-E06CC983E9BE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EFF01</t>
        </r>
      </text>
    </comment>
    <comment ref="E4" authorId="0" shapeId="0" xr:uid="{082E2DC5-749E-496E-9FAA-55D7CA4E36DF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EFF21</t>
        </r>
      </text>
    </comment>
    <comment ref="G4" authorId="0" shapeId="0" xr:uid="{4B0FADD0-D02F-40FF-9613-24FEE0179937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EFF01</t>
        </r>
      </text>
    </comment>
    <comment ref="I4" authorId="0" shapeId="0" xr:uid="{0020584C-DFF3-4127-B056-0C718E268BBC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EFF21</t>
        </r>
      </text>
    </comment>
    <comment ref="C5" authorId="0" shapeId="0" xr:uid="{173624C2-1FBA-4A95-95D9-2F19CBACFF88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EFF02</t>
        </r>
      </text>
    </comment>
    <comment ref="D5" authorId="0" shapeId="0" xr:uid="{3E3B0794-6EDC-4678-AC85-4BC2684D3613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EFF12</t>
        </r>
      </text>
    </comment>
    <comment ref="G5" authorId="0" shapeId="0" xr:uid="{51E446B6-4475-4F55-AB0F-7B5220D2C5B3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EFF02</t>
        </r>
      </text>
    </comment>
    <comment ref="H5" authorId="0" shapeId="0" xr:uid="{FD6B578E-B9B8-4C92-9307-F9FE6A516ED9}">
      <text>
        <r>
          <rPr>
            <b/>
            <sz val="9"/>
            <color indexed="81"/>
            <rFont val="Tahoma"/>
            <charset val="1"/>
          </rPr>
          <t>Peter Menegay:</t>
        </r>
        <r>
          <rPr>
            <sz val="9"/>
            <color indexed="81"/>
            <rFont val="Tahoma"/>
            <charset val="1"/>
          </rPr>
          <t xml:space="preserve">
EFF12</t>
        </r>
      </text>
    </comment>
  </commentList>
</comments>
</file>

<file path=xl/sharedStrings.xml><?xml version="1.0" encoding="utf-8"?>
<sst xmlns="http://schemas.openxmlformats.org/spreadsheetml/2006/main" count="27" uniqueCount="21">
  <si>
    <t>Effect of col on row</t>
  </si>
  <si>
    <t>Healthcare</t>
  </si>
  <si>
    <t>Education</t>
  </si>
  <si>
    <t>Infrastructure</t>
  </si>
  <si>
    <t>Priority</t>
  </si>
  <si>
    <t>Priority %</t>
  </si>
  <si>
    <t>IMPmax</t>
  </si>
  <si>
    <t>CTA</t>
  </si>
  <si>
    <t>CPP</t>
  </si>
  <si>
    <t>EXPEND</t>
  </si>
  <si>
    <t>IWM</t>
  </si>
  <si>
    <t>IMP0</t>
  </si>
  <si>
    <t>IMP1</t>
  </si>
  <si>
    <t>IMP2</t>
  </si>
  <si>
    <t>IMP3</t>
  </si>
  <si>
    <t>IMP4</t>
  </si>
  <si>
    <t>IMP5</t>
  </si>
  <si>
    <t>VOTHAP</t>
  </si>
  <si>
    <t>Budget</t>
  </si>
  <si>
    <t>Total</t>
  </si>
  <si>
    <t>EXPENDnom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</si>
</sst>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C319-3615-4355-B9DA-AB561C2129AA}">
  <dimension ref="B2:P13"/>
  <sheetViews>
    <sheetView tabSelected="1" workbookViewId="0">
      <selection activeCell="E16" sqref="E16"/>
    </sheetView>
  </sheetViews>
  <sheetFormatPr defaultRowHeight="15" x14ac:dyDescent="0.25"/>
  <cols>
    <col min="2" max="2" width="23" customWidth="1"/>
    <col min="3" max="3" width="10.5703125" customWidth="1"/>
    <col min="4" max="4" width="11.140625" customWidth="1"/>
  </cols>
  <sheetData>
    <row r="2" spans="2:16" x14ac:dyDescent="0.25">
      <c r="B2" t="s">
        <v>0</v>
      </c>
      <c r="C2" t="s">
        <v>1</v>
      </c>
      <c r="D2" t="s">
        <v>2</v>
      </c>
      <c r="E2" t="s">
        <v>3</v>
      </c>
    </row>
    <row r="3" spans="2:16" x14ac:dyDescent="0.25">
      <c r="B3" t="s">
        <v>1</v>
      </c>
      <c r="C3">
        <v>0</v>
      </c>
      <c r="D3">
        <v>0.1</v>
      </c>
      <c r="E3">
        <v>0.05</v>
      </c>
    </row>
    <row r="4" spans="2:16" x14ac:dyDescent="0.25">
      <c r="B4" t="s">
        <v>2</v>
      </c>
      <c r="C4">
        <v>0.1</v>
      </c>
      <c r="D4">
        <v>0</v>
      </c>
      <c r="E4">
        <v>0.1</v>
      </c>
    </row>
    <row r="5" spans="2:16" x14ac:dyDescent="0.25">
      <c r="B5" t="s">
        <v>3</v>
      </c>
      <c r="C5">
        <v>0</v>
      </c>
      <c r="D5">
        <v>0.05</v>
      </c>
      <c r="E5">
        <v>0</v>
      </c>
    </row>
    <row r="8" spans="2:16" x14ac:dyDescent="0.25">
      <c r="C8" t="s">
        <v>4</v>
      </c>
      <c r="D8" t="s">
        <v>5</v>
      </c>
      <c r="E8" t="s">
        <v>6</v>
      </c>
      <c r="F8" t="s">
        <v>7</v>
      </c>
      <c r="G8" t="s">
        <v>8</v>
      </c>
      <c r="H8" t="s">
        <v>9</v>
      </c>
      <c r="I8" t="s">
        <v>10</v>
      </c>
      <c r="J8" t="s">
        <v>11</v>
      </c>
      <c r="K8" t="s">
        <v>12</v>
      </c>
      <c r="L8" t="s">
        <v>13</v>
      </c>
      <c r="M8" t="s">
        <v>14</v>
      </c>
      <c r="N8" t="s">
        <v>15</v>
      </c>
      <c r="O8" t="s">
        <v>16</v>
      </c>
      <c r="P8" t="s">
        <v>17</v>
      </c>
    </row>
    <row r="9" spans="2:16" x14ac:dyDescent="0.25">
      <c r="B9" t="s">
        <v>1</v>
      </c>
      <c r="C9">
        <v>10</v>
      </c>
      <c r="D9">
        <f>C9/$C$13</f>
        <v>0.26315789473684209</v>
      </c>
      <c r="E9">
        <v>100</v>
      </c>
      <c r="F9">
        <v>500</v>
      </c>
      <c r="G9">
        <f>F9/E9</f>
        <v>5</v>
      </c>
      <c r="H9">
        <v>297.95620347821688</v>
      </c>
      <c r="I9">
        <f>H9/G9</f>
        <v>59.591240695643378</v>
      </c>
      <c r="J9">
        <f>I9</f>
        <v>59.591240695643378</v>
      </c>
      <c r="K9">
        <f>$I$9+(J9*$C$3)+(J10*$D$3)+(J11*$E$3)</f>
        <v>66.840437475052454</v>
      </c>
      <c r="L9">
        <f t="shared" ref="L9:O9" si="0">$I$9+(K9*$C$3)+(K10*$D$3)+(K11*$E$3)</f>
        <v>68.39519230149412</v>
      </c>
      <c r="M9">
        <f t="shared" si="0"/>
        <v>68.518828063359166</v>
      </c>
      <c r="N9">
        <f t="shared" si="0"/>
        <v>68.543961684950645</v>
      </c>
      <c r="O9">
        <f t="shared" si="0"/>
        <v>68.546204910085223</v>
      </c>
      <c r="P9">
        <f>D9*IF(O9&gt;100,100,O9)</f>
        <v>18.038474976338215</v>
      </c>
    </row>
    <row r="10" spans="2:16" x14ac:dyDescent="0.25">
      <c r="B10" t="s">
        <v>2</v>
      </c>
      <c r="C10">
        <v>8</v>
      </c>
      <c r="D10">
        <f t="shared" ref="D10:D13" si="1">C10/$C$13</f>
        <v>0.21052631578947367</v>
      </c>
      <c r="E10">
        <v>100</v>
      </c>
      <c r="F10">
        <v>400</v>
      </c>
      <c r="G10">
        <f t="shared" ref="G10:G11" si="2">F10/E10</f>
        <v>4</v>
      </c>
      <c r="H10">
        <v>112.22787117636327</v>
      </c>
      <c r="I10">
        <f>H10/G10</f>
        <v>28.056967794090816</v>
      </c>
      <c r="J10">
        <f t="shared" ref="J10:J12" si="3">I10</f>
        <v>28.056967794090816</v>
      </c>
      <c r="K10">
        <f>$I$10+(J9*$C$4)+(J10*$D$4)+(J11*$E$4)</f>
        <v>42.903091863655156</v>
      </c>
      <c r="L10">
        <f t="shared" ref="L10:O10" si="4">$I$10+(K9*$C$4)+(K10*$D$4)+(K11*$E$4)</f>
        <v>43.768296380566525</v>
      </c>
      <c r="M10">
        <f t="shared" si="4"/>
        <v>43.998002483558508</v>
      </c>
      <c r="N10">
        <f t="shared" si="4"/>
        <v>44.014692082329567</v>
      </c>
      <c r="O10">
        <f t="shared" si="4"/>
        <v>44.018353975003677</v>
      </c>
      <c r="P10">
        <f>D10*IF(O10&gt;100,100,O10)</f>
        <v>9.2670218894744583</v>
      </c>
    </row>
    <row r="11" spans="2:16" x14ac:dyDescent="0.25">
      <c r="B11" t="s">
        <v>3</v>
      </c>
      <c r="C11">
        <v>10</v>
      </c>
      <c r="D11">
        <f t="shared" si="1"/>
        <v>0.26315789473684209</v>
      </c>
      <c r="E11">
        <v>100</v>
      </c>
      <c r="F11">
        <v>300</v>
      </c>
      <c r="G11">
        <f t="shared" si="2"/>
        <v>3</v>
      </c>
      <c r="H11">
        <v>266.61</v>
      </c>
      <c r="I11">
        <f>H11/G11</f>
        <v>88.87</v>
      </c>
      <c r="J11">
        <f t="shared" si="3"/>
        <v>88.87</v>
      </c>
      <c r="K11">
        <f>$I$11+(J9*$C$5)+(J10*$D$5)+(J11*$E$5)</f>
        <v>90.272848389704549</v>
      </c>
      <c r="L11">
        <f t="shared" ref="L11:O11" si="5">$I$11+(K9*$C$5)+(K10*$D$5)+(K11*$E$5)</f>
        <v>91.015154593182757</v>
      </c>
      <c r="M11">
        <f t="shared" si="5"/>
        <v>91.058414819028329</v>
      </c>
      <c r="N11">
        <f t="shared" si="5"/>
        <v>91.069900124177934</v>
      </c>
      <c r="O11">
        <f t="shared" si="5"/>
        <v>91.070734604116481</v>
      </c>
      <c r="P11">
        <f>D11*IF(O11&gt;100,100,O11)</f>
        <v>23.965982790556968</v>
      </c>
    </row>
    <row r="12" spans="2:16" x14ac:dyDescent="0.25">
      <c r="B12" t="s">
        <v>18</v>
      </c>
      <c r="C12">
        <v>10</v>
      </c>
      <c r="D12">
        <f t="shared" si="1"/>
        <v>0.26315789473684209</v>
      </c>
      <c r="E12">
        <v>100</v>
      </c>
      <c r="F12">
        <v>500</v>
      </c>
      <c r="H12">
        <v>676.79489999999998</v>
      </c>
      <c r="I12">
        <f>E12-(E12/F12)*H12</f>
        <v>-35.358980000000003</v>
      </c>
      <c r="J12">
        <f t="shared" si="3"/>
        <v>-35.358980000000003</v>
      </c>
      <c r="K12">
        <f>I12</f>
        <v>-35.358980000000003</v>
      </c>
      <c r="L12">
        <f>I12</f>
        <v>-35.358980000000003</v>
      </c>
      <c r="M12">
        <f>I12</f>
        <v>-35.358980000000003</v>
      </c>
      <c r="N12">
        <f>I12</f>
        <v>-35.358980000000003</v>
      </c>
      <c r="O12">
        <f>I12</f>
        <v>-35.358980000000003</v>
      </c>
      <c r="P12">
        <f>D12*IF(O12&gt;100,100,O12)</f>
        <v>-9.3049947368421062</v>
      </c>
    </row>
    <row r="13" spans="2:16" x14ac:dyDescent="0.25">
      <c r="B13" t="s">
        <v>19</v>
      </c>
      <c r="C13">
        <f>SUM(C9:C12)</f>
        <v>38</v>
      </c>
      <c r="D13">
        <f t="shared" si="1"/>
        <v>1</v>
      </c>
      <c r="F13" t="s">
        <v>20</v>
      </c>
      <c r="H13">
        <f>SUM(H9:H11)</f>
        <v>676.79407465458019</v>
      </c>
      <c r="P13">
        <f>SUM(P9:P12)</f>
        <v>41.966484919527531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2024-12-04T17:11:40Z</dcterms:created>
  <dcterms:modified xsi:type="dcterms:W3CDTF">2024-12-04T17:22:55Z</dcterms:modified>
</cp:coreProperties>
</file>