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5c976700d62e95/Desktop/"/>
    </mc:Choice>
  </mc:AlternateContent>
  <xr:revisionPtr revIDLastSave="755" documentId="8_{65E2ED13-D05E-40EF-B0F6-2E13A0C0DA90}" xr6:coauthVersionLast="47" xr6:coauthVersionMax="47" xr10:uidLastSave="{62C61BB5-7656-4577-BD5B-9CCFBACB3A3B}"/>
  <bookViews>
    <workbookView xWindow="-6345" yWindow="-17265" windowWidth="34005" windowHeight="15450" activeTab="1" xr2:uid="{0C4D3332-5C22-4B4B-AB43-4F55659A2BB2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7" i="3" l="1"/>
  <c r="C127" i="3"/>
  <c r="E126" i="3"/>
  <c r="C126" i="3"/>
  <c r="E125" i="3"/>
  <c r="C125" i="3"/>
  <c r="E124" i="3"/>
  <c r="C124" i="3"/>
  <c r="E123" i="3"/>
  <c r="C123" i="3"/>
  <c r="E122" i="3"/>
  <c r="C122" i="3"/>
  <c r="E121" i="3"/>
  <c r="C121" i="3"/>
  <c r="E120" i="3"/>
  <c r="C120" i="3"/>
  <c r="E119" i="3"/>
  <c r="C119" i="3"/>
  <c r="E118" i="3"/>
  <c r="C118" i="3"/>
  <c r="E117" i="3"/>
  <c r="C117" i="3"/>
  <c r="B6" i="3"/>
  <c r="B7" i="3" s="1"/>
  <c r="E5" i="3"/>
  <c r="C5" i="3"/>
  <c r="BF2" i="1"/>
  <c r="BD14" i="1"/>
  <c r="BD13" i="1"/>
  <c r="BD12" i="1"/>
  <c r="BD11" i="1"/>
  <c r="BD10" i="1"/>
  <c r="BD9" i="1"/>
  <c r="BD8" i="1"/>
  <c r="BD7" i="1"/>
  <c r="BD6" i="1"/>
  <c r="BD5" i="1"/>
  <c r="BD4" i="1"/>
  <c r="BD3" i="1"/>
  <c r="AS14" i="1"/>
  <c r="AS13" i="1"/>
  <c r="AS12" i="1"/>
  <c r="AS11" i="1"/>
  <c r="AS10" i="1"/>
  <c r="AS9" i="1"/>
  <c r="AS8" i="1"/>
  <c r="AS7" i="1"/>
  <c r="AS6" i="1"/>
  <c r="AS5" i="1"/>
  <c r="AS4" i="1"/>
  <c r="AS3" i="1"/>
  <c r="AH14" i="1"/>
  <c r="AH13" i="1"/>
  <c r="AH12" i="1"/>
  <c r="AH11" i="1"/>
  <c r="AH10" i="1"/>
  <c r="AH9" i="1"/>
  <c r="AH8" i="1"/>
  <c r="AH7" i="1"/>
  <c r="AH6" i="1"/>
  <c r="AH5" i="1"/>
  <c r="AH4" i="1"/>
  <c r="AH3" i="1"/>
  <c r="W14" i="1"/>
  <c r="W13" i="1"/>
  <c r="W12" i="1"/>
  <c r="W11" i="1"/>
  <c r="W10" i="1"/>
  <c r="W9" i="1"/>
  <c r="W8" i="1"/>
  <c r="W7" i="1"/>
  <c r="W6" i="1"/>
  <c r="W5" i="1"/>
  <c r="W4" i="1"/>
  <c r="M14" i="1"/>
  <c r="M13" i="1"/>
  <c r="M12" i="1"/>
  <c r="M11" i="1"/>
  <c r="M10" i="1"/>
  <c r="M9" i="1"/>
  <c r="M8" i="1"/>
  <c r="M7" i="1"/>
  <c r="M6" i="1"/>
  <c r="M5" i="1"/>
  <c r="M4" i="1"/>
  <c r="M3" i="1"/>
  <c r="B14" i="1"/>
  <c r="B13" i="1"/>
  <c r="B12" i="1"/>
  <c r="B11" i="1"/>
  <c r="B10" i="1"/>
  <c r="B9" i="1"/>
  <c r="B8" i="1"/>
  <c r="B7" i="1"/>
  <c r="B6" i="1"/>
  <c r="B5" i="1"/>
  <c r="B4" i="1"/>
  <c r="B3" i="1"/>
  <c r="K121" i="3" l="1"/>
  <c r="M122" i="3"/>
  <c r="F124" i="3"/>
  <c r="D124" i="3"/>
  <c r="K125" i="3"/>
  <c r="F126" i="3"/>
  <c r="D119" i="3"/>
  <c r="M123" i="3"/>
  <c r="C6" i="3"/>
  <c r="M118" i="3"/>
  <c r="N118" i="3" s="1"/>
  <c r="F118" i="3"/>
  <c r="M126" i="3"/>
  <c r="N126" i="3" s="1"/>
  <c r="G120" i="3"/>
  <c r="M127" i="3"/>
  <c r="N127" i="3" s="1"/>
  <c r="M124" i="3"/>
  <c r="N124" i="3" s="1"/>
  <c r="K120" i="3"/>
  <c r="L121" i="3" s="1"/>
  <c r="D125" i="3"/>
  <c r="M120" i="3"/>
  <c r="N120" i="3" s="1"/>
  <c r="F125" i="3"/>
  <c r="M125" i="3"/>
  <c r="K124" i="3"/>
  <c r="D120" i="3"/>
  <c r="D121" i="3"/>
  <c r="F121" i="3"/>
  <c r="F120" i="3"/>
  <c r="M121" i="3"/>
  <c r="D127" i="3"/>
  <c r="N122" i="3"/>
  <c r="F122" i="3"/>
  <c r="G117" i="3"/>
  <c r="D123" i="3"/>
  <c r="M119" i="3"/>
  <c r="N119" i="3" s="1"/>
  <c r="N123" i="3"/>
  <c r="G124" i="3"/>
  <c r="C7" i="3"/>
  <c r="B8" i="3"/>
  <c r="E7" i="3"/>
  <c r="F119" i="3"/>
  <c r="F123" i="3"/>
  <c r="F127" i="3"/>
  <c r="G119" i="3"/>
  <c r="G123" i="3"/>
  <c r="G127" i="3"/>
  <c r="D118" i="3"/>
  <c r="D122" i="3"/>
  <c r="D126" i="3"/>
  <c r="D6" i="3"/>
  <c r="E6" i="3"/>
  <c r="F6" i="3" s="1"/>
  <c r="G118" i="3"/>
  <c r="K119" i="3"/>
  <c r="G122" i="3"/>
  <c r="K123" i="3"/>
  <c r="G126" i="3"/>
  <c r="K127" i="3"/>
  <c r="K118" i="3"/>
  <c r="L118" i="3" s="1"/>
  <c r="G121" i="3"/>
  <c r="K122" i="3"/>
  <c r="L122" i="3" s="1"/>
  <c r="G125" i="3"/>
  <c r="K126" i="3"/>
  <c r="L126" i="3" s="1"/>
  <c r="M7" i="3" l="1"/>
  <c r="K7" i="3"/>
  <c r="M6" i="3"/>
  <c r="N6" i="3" s="1"/>
  <c r="K6" i="3"/>
  <c r="L6" i="3" s="1"/>
  <c r="L125" i="3"/>
  <c r="N125" i="3"/>
  <c r="F128" i="3"/>
  <c r="N121" i="3"/>
  <c r="L123" i="3"/>
  <c r="N128" i="3"/>
  <c r="L119" i="3"/>
  <c r="H122" i="3"/>
  <c r="H126" i="3"/>
  <c r="H118" i="3"/>
  <c r="H121" i="3"/>
  <c r="D7" i="3"/>
  <c r="G7" i="3"/>
  <c r="H123" i="3"/>
  <c r="F7" i="3"/>
  <c r="G6" i="3"/>
  <c r="H6" i="3" s="1"/>
  <c r="E8" i="3"/>
  <c r="F8" i="3" s="1"/>
  <c r="C8" i="3"/>
  <c r="B9" i="3"/>
  <c r="D128" i="3"/>
  <c r="H127" i="3"/>
  <c r="H124" i="3"/>
  <c r="H125" i="3"/>
  <c r="L120" i="3"/>
  <c r="H119" i="3"/>
  <c r="H120" i="3"/>
  <c r="L127" i="3"/>
  <c r="L124" i="3"/>
  <c r="L128" i="3" s="1"/>
  <c r="M8" i="3" l="1"/>
  <c r="N8" i="3" s="1"/>
  <c r="K8" i="3"/>
  <c r="L8" i="3" s="1"/>
  <c r="L7" i="3"/>
  <c r="N7" i="3"/>
  <c r="H7" i="3"/>
  <c r="H128" i="3"/>
  <c r="B10" i="3"/>
  <c r="E9" i="3"/>
  <c r="F9" i="3" s="1"/>
  <c r="C9" i="3"/>
  <c r="D8" i="3"/>
  <c r="G8" i="3"/>
  <c r="H8" i="3" s="1"/>
  <c r="K9" i="3" l="1"/>
  <c r="L9" i="3" s="1"/>
  <c r="M9" i="3"/>
  <c r="N9" i="3" s="1"/>
  <c r="G9" i="3"/>
  <c r="H9" i="3" s="1"/>
  <c r="D9" i="3"/>
  <c r="E10" i="3"/>
  <c r="F10" i="3" s="1"/>
  <c r="C10" i="3"/>
  <c r="B11" i="3"/>
  <c r="I120" i="3"/>
  <c r="I124" i="3"/>
  <c r="I122" i="3"/>
  <c r="I126" i="3"/>
  <c r="I118" i="3"/>
  <c r="J118" i="3" s="1"/>
  <c r="I121" i="3"/>
  <c r="J121" i="3" s="1"/>
  <c r="I119" i="3"/>
  <c r="J119" i="3" s="1"/>
  <c r="I125" i="3"/>
  <c r="I127" i="3"/>
  <c r="I123" i="3"/>
  <c r="M10" i="3" l="1"/>
  <c r="K10" i="3"/>
  <c r="L10" i="3" s="1"/>
  <c r="J124" i="3"/>
  <c r="J126" i="3"/>
  <c r="B12" i="3"/>
  <c r="E11" i="3"/>
  <c r="F11" i="3" s="1"/>
  <c r="C11" i="3"/>
  <c r="J120" i="3"/>
  <c r="D10" i="3"/>
  <c r="G10" i="3"/>
  <c r="H10" i="3" s="1"/>
  <c r="J127" i="3"/>
  <c r="J122" i="3"/>
  <c r="J123" i="3"/>
  <c r="J125" i="3"/>
  <c r="M11" i="3" l="1"/>
  <c r="K11" i="3"/>
  <c r="L11" i="3" s="1"/>
  <c r="N11" i="3"/>
  <c r="N10" i="3"/>
  <c r="J128" i="3"/>
  <c r="G11" i="3"/>
  <c r="H11" i="3" s="1"/>
  <c r="D11" i="3"/>
  <c r="B13" i="3"/>
  <c r="E12" i="3"/>
  <c r="F12" i="3" s="1"/>
  <c r="C12" i="3"/>
  <c r="K12" i="3" l="1"/>
  <c r="L12" i="3" s="1"/>
  <c r="M12" i="3"/>
  <c r="N12" i="3" s="1"/>
  <c r="G12" i="3"/>
  <c r="H12" i="3" s="1"/>
  <c r="D12" i="3"/>
  <c r="E13" i="3"/>
  <c r="F13" i="3" s="1"/>
  <c r="C13" i="3"/>
  <c r="B14" i="3"/>
  <c r="M13" i="3" l="1"/>
  <c r="N13" i="3" s="1"/>
  <c r="K13" i="3"/>
  <c r="L13" i="3" s="1"/>
  <c r="G13" i="3"/>
  <c r="H13" i="3" s="1"/>
  <c r="D13" i="3"/>
  <c r="B15" i="3"/>
  <c r="E14" i="3"/>
  <c r="F14" i="3" s="1"/>
  <c r="C14" i="3"/>
  <c r="K14" i="3" l="1"/>
  <c r="L14" i="3" s="1"/>
  <c r="M14" i="3"/>
  <c r="G14" i="3"/>
  <c r="H14" i="3" s="1"/>
  <c r="D14" i="3"/>
  <c r="C15" i="3"/>
  <c r="B16" i="3"/>
  <c r="E15" i="3"/>
  <c r="F15" i="3" s="1"/>
  <c r="M15" i="3" l="1"/>
  <c r="N15" i="3" s="1"/>
  <c r="K15" i="3"/>
  <c r="L15" i="3" s="1"/>
  <c r="N14" i="3"/>
  <c r="E16" i="3"/>
  <c r="F16" i="3" s="1"/>
  <c r="C16" i="3"/>
  <c r="B17" i="3"/>
  <c r="D15" i="3"/>
  <c r="G15" i="3"/>
  <c r="H15" i="3" s="1"/>
  <c r="K16" i="3" l="1"/>
  <c r="L16" i="3" s="1"/>
  <c r="M16" i="3"/>
  <c r="N16" i="3" s="1"/>
  <c r="G16" i="3"/>
  <c r="H16" i="3" s="1"/>
  <c r="D16" i="3"/>
  <c r="B18" i="3"/>
  <c r="E17" i="3"/>
  <c r="F17" i="3" s="1"/>
  <c r="C17" i="3"/>
  <c r="M17" i="3" l="1"/>
  <c r="N17" i="3" s="1"/>
  <c r="K17" i="3"/>
  <c r="L17" i="3" s="1"/>
  <c r="G17" i="3"/>
  <c r="H17" i="3" s="1"/>
  <c r="D17" i="3"/>
  <c r="E18" i="3"/>
  <c r="F18" i="3" s="1"/>
  <c r="C18" i="3"/>
  <c r="B19" i="3"/>
  <c r="K18" i="3" l="1"/>
  <c r="L18" i="3" s="1"/>
  <c r="M18" i="3"/>
  <c r="G18" i="3"/>
  <c r="H18" i="3" s="1"/>
  <c r="D18" i="3"/>
  <c r="B20" i="3"/>
  <c r="E19" i="3"/>
  <c r="F19" i="3" s="1"/>
  <c r="C19" i="3"/>
  <c r="N18" i="3" l="1"/>
  <c r="M19" i="3"/>
  <c r="N19" i="3" s="1"/>
  <c r="K19" i="3"/>
  <c r="L19" i="3" s="1"/>
  <c r="G19" i="3"/>
  <c r="H19" i="3" s="1"/>
  <c r="D19" i="3"/>
  <c r="C20" i="3"/>
  <c r="B21" i="3"/>
  <c r="E20" i="3"/>
  <c r="F20" i="3" s="1"/>
  <c r="M20" i="3" l="1"/>
  <c r="N20" i="3" s="1"/>
  <c r="K20" i="3"/>
  <c r="L20" i="3" s="1"/>
  <c r="E21" i="3"/>
  <c r="F21" i="3" s="1"/>
  <c r="C21" i="3"/>
  <c r="B22" i="3"/>
  <c r="D20" i="3"/>
  <c r="G20" i="3"/>
  <c r="H20" i="3" s="1"/>
  <c r="K21" i="3" l="1"/>
  <c r="L21" i="3" s="1"/>
  <c r="M21" i="3"/>
  <c r="N21" i="3" s="1"/>
  <c r="G21" i="3"/>
  <c r="H21" i="3" s="1"/>
  <c r="D21" i="3"/>
  <c r="B23" i="3"/>
  <c r="E22" i="3"/>
  <c r="F22" i="3" s="1"/>
  <c r="C22" i="3"/>
  <c r="M22" i="3" l="1"/>
  <c r="K22" i="3"/>
  <c r="L22" i="3" s="1"/>
  <c r="G22" i="3"/>
  <c r="H22" i="3" s="1"/>
  <c r="D22" i="3"/>
  <c r="E23" i="3"/>
  <c r="F23" i="3" s="1"/>
  <c r="C23" i="3"/>
  <c r="B24" i="3"/>
  <c r="K23" i="3" l="1"/>
  <c r="L23" i="3" s="1"/>
  <c r="M23" i="3"/>
  <c r="N23" i="3"/>
  <c r="N22" i="3"/>
  <c r="D23" i="3"/>
  <c r="G23" i="3"/>
  <c r="H23" i="3" s="1"/>
  <c r="E24" i="3"/>
  <c r="F24" i="3" s="1"/>
  <c r="C24" i="3"/>
  <c r="B25" i="3"/>
  <c r="M24" i="3" l="1"/>
  <c r="N24" i="3" s="1"/>
  <c r="K24" i="3"/>
  <c r="L24" i="3" s="1"/>
  <c r="D24" i="3"/>
  <c r="G24" i="3"/>
  <c r="H24" i="3" s="1"/>
  <c r="B26" i="3"/>
  <c r="E25" i="3"/>
  <c r="F25" i="3" s="1"/>
  <c r="C25" i="3"/>
  <c r="M25" i="3" l="1"/>
  <c r="N25" i="3" s="1"/>
  <c r="K25" i="3"/>
  <c r="L25" i="3" s="1"/>
  <c r="G25" i="3"/>
  <c r="H25" i="3" s="1"/>
  <c r="D25" i="3"/>
  <c r="E26" i="3"/>
  <c r="F26" i="3" s="1"/>
  <c r="C26" i="3"/>
  <c r="B27" i="3"/>
  <c r="M26" i="3" l="1"/>
  <c r="K26" i="3"/>
  <c r="L26" i="3" s="1"/>
  <c r="G26" i="3"/>
  <c r="H26" i="3" s="1"/>
  <c r="D26" i="3"/>
  <c r="B28" i="3"/>
  <c r="E27" i="3"/>
  <c r="F27" i="3" s="1"/>
  <c r="C27" i="3"/>
  <c r="M27" i="3" l="1"/>
  <c r="K27" i="3"/>
  <c r="L27" i="3" s="1"/>
  <c r="N27" i="3"/>
  <c r="N26" i="3"/>
  <c r="G27" i="3"/>
  <c r="H27" i="3" s="1"/>
  <c r="D27" i="3"/>
  <c r="C28" i="3"/>
  <c r="B29" i="3"/>
  <c r="E28" i="3"/>
  <c r="F28" i="3" s="1"/>
  <c r="K28" i="3" l="1"/>
  <c r="L28" i="3" s="1"/>
  <c r="M28" i="3"/>
  <c r="N28" i="3" s="1"/>
  <c r="E29" i="3"/>
  <c r="F29" i="3" s="1"/>
  <c r="C29" i="3"/>
  <c r="B30" i="3"/>
  <c r="D28" i="3"/>
  <c r="G28" i="3"/>
  <c r="H28" i="3" s="1"/>
  <c r="M29" i="3" l="1"/>
  <c r="N29" i="3" s="1"/>
  <c r="K29" i="3"/>
  <c r="L29" i="3" s="1"/>
  <c r="G29" i="3"/>
  <c r="H29" i="3" s="1"/>
  <c r="D29" i="3"/>
  <c r="B31" i="3"/>
  <c r="E30" i="3"/>
  <c r="F30" i="3" s="1"/>
  <c r="C30" i="3"/>
  <c r="M30" i="3" l="1"/>
  <c r="K30" i="3"/>
  <c r="L30" i="3" s="1"/>
  <c r="G30" i="3"/>
  <c r="H30" i="3" s="1"/>
  <c r="D30" i="3"/>
  <c r="E31" i="3"/>
  <c r="F31" i="3" s="1"/>
  <c r="C31" i="3"/>
  <c r="B32" i="3"/>
  <c r="M31" i="3" l="1"/>
  <c r="K31" i="3"/>
  <c r="L31" i="3" s="1"/>
  <c r="N31" i="3"/>
  <c r="N30" i="3"/>
  <c r="D31" i="3"/>
  <c r="G31" i="3"/>
  <c r="H31" i="3" s="1"/>
  <c r="E32" i="3"/>
  <c r="F32" i="3" s="1"/>
  <c r="C32" i="3"/>
  <c r="B33" i="3"/>
  <c r="M32" i="3" l="1"/>
  <c r="N32" i="3" s="1"/>
  <c r="K32" i="3"/>
  <c r="L32" i="3" s="1"/>
  <c r="G32" i="3"/>
  <c r="H32" i="3" s="1"/>
  <c r="D32" i="3"/>
  <c r="B34" i="3"/>
  <c r="E33" i="3"/>
  <c r="F33" i="3" s="1"/>
  <c r="C33" i="3"/>
  <c r="K33" i="3" l="1"/>
  <c r="L33" i="3" s="1"/>
  <c r="M33" i="3"/>
  <c r="N33" i="3" s="1"/>
  <c r="G33" i="3"/>
  <c r="H33" i="3" s="1"/>
  <c r="D33" i="3"/>
  <c r="E34" i="3"/>
  <c r="F34" i="3" s="1"/>
  <c r="C34" i="3"/>
  <c r="B35" i="3"/>
  <c r="M34" i="3" l="1"/>
  <c r="K34" i="3"/>
  <c r="L34" i="3" s="1"/>
  <c r="G34" i="3"/>
  <c r="H34" i="3" s="1"/>
  <c r="D34" i="3"/>
  <c r="B36" i="3"/>
  <c r="E35" i="3"/>
  <c r="F35" i="3" s="1"/>
  <c r="C35" i="3"/>
  <c r="K35" i="3" l="1"/>
  <c r="L35" i="3" s="1"/>
  <c r="M35" i="3"/>
  <c r="N35" i="3"/>
  <c r="N34" i="3"/>
  <c r="G35" i="3"/>
  <c r="H35" i="3" s="1"/>
  <c r="D35" i="3"/>
  <c r="C36" i="3"/>
  <c r="B37" i="3"/>
  <c r="E36" i="3"/>
  <c r="F36" i="3" s="1"/>
  <c r="M36" i="3" l="1"/>
  <c r="N36" i="3" s="1"/>
  <c r="K36" i="3"/>
  <c r="L36" i="3" s="1"/>
  <c r="E37" i="3"/>
  <c r="F37" i="3" s="1"/>
  <c r="C37" i="3"/>
  <c r="B38" i="3"/>
  <c r="D36" i="3"/>
  <c r="G36" i="3"/>
  <c r="H36" i="3" s="1"/>
  <c r="M37" i="3" l="1"/>
  <c r="N37" i="3" s="1"/>
  <c r="K37" i="3"/>
  <c r="L37" i="3" s="1"/>
  <c r="G37" i="3"/>
  <c r="H37" i="3" s="1"/>
  <c r="D37" i="3"/>
  <c r="B39" i="3"/>
  <c r="E38" i="3"/>
  <c r="F38" i="3" s="1"/>
  <c r="C38" i="3"/>
  <c r="K38" i="3" l="1"/>
  <c r="L38" i="3" s="1"/>
  <c r="M38" i="3"/>
  <c r="G38" i="3"/>
  <c r="H38" i="3" s="1"/>
  <c r="D38" i="3"/>
  <c r="E39" i="3"/>
  <c r="F39" i="3" s="1"/>
  <c r="C39" i="3"/>
  <c r="B40" i="3"/>
  <c r="K39" i="3" l="1"/>
  <c r="L39" i="3" s="1"/>
  <c r="M39" i="3"/>
  <c r="N39" i="3"/>
  <c r="N38" i="3"/>
  <c r="D39" i="3"/>
  <c r="G39" i="3"/>
  <c r="H39" i="3" s="1"/>
  <c r="E40" i="3"/>
  <c r="F40" i="3" s="1"/>
  <c r="C40" i="3"/>
  <c r="B41" i="3"/>
  <c r="M40" i="3" l="1"/>
  <c r="N40" i="3" s="1"/>
  <c r="K40" i="3"/>
  <c r="L40" i="3" s="1"/>
  <c r="G40" i="3"/>
  <c r="H40" i="3" s="1"/>
  <c r="D40" i="3"/>
  <c r="B42" i="3"/>
  <c r="E41" i="3"/>
  <c r="F41" i="3" s="1"/>
  <c r="C41" i="3"/>
  <c r="M41" i="3" l="1"/>
  <c r="N41" i="3" s="1"/>
  <c r="K41" i="3"/>
  <c r="L41" i="3" s="1"/>
  <c r="G41" i="3"/>
  <c r="H41" i="3" s="1"/>
  <c r="D41" i="3"/>
  <c r="E42" i="3"/>
  <c r="F42" i="3" s="1"/>
  <c r="C42" i="3"/>
  <c r="B43" i="3"/>
  <c r="M42" i="3" l="1"/>
  <c r="K42" i="3"/>
  <c r="L42" i="3" s="1"/>
  <c r="G42" i="3"/>
  <c r="H42" i="3" s="1"/>
  <c r="D42" i="3"/>
  <c r="B44" i="3"/>
  <c r="E43" i="3"/>
  <c r="F43" i="3" s="1"/>
  <c r="C43" i="3"/>
  <c r="M43" i="3" l="1"/>
  <c r="K43" i="3"/>
  <c r="L43" i="3" s="1"/>
  <c r="N43" i="3"/>
  <c r="N42" i="3"/>
  <c r="G43" i="3"/>
  <c r="H43" i="3" s="1"/>
  <c r="D43" i="3"/>
  <c r="C44" i="3"/>
  <c r="B45" i="3"/>
  <c r="E44" i="3"/>
  <c r="F44" i="3" s="1"/>
  <c r="M44" i="3" l="1"/>
  <c r="N44" i="3" s="1"/>
  <c r="K44" i="3"/>
  <c r="L44" i="3" s="1"/>
  <c r="E45" i="3"/>
  <c r="F45" i="3" s="1"/>
  <c r="C45" i="3"/>
  <c r="B46" i="3"/>
  <c r="D44" i="3"/>
  <c r="G44" i="3"/>
  <c r="H44" i="3" s="1"/>
  <c r="M45" i="3" l="1"/>
  <c r="N45" i="3" s="1"/>
  <c r="K45" i="3"/>
  <c r="L45" i="3" s="1"/>
  <c r="G45" i="3"/>
  <c r="H45" i="3" s="1"/>
  <c r="D45" i="3"/>
  <c r="B47" i="3"/>
  <c r="E46" i="3"/>
  <c r="F46" i="3" s="1"/>
  <c r="C46" i="3"/>
  <c r="M46" i="3" l="1"/>
  <c r="K46" i="3"/>
  <c r="L46" i="3" s="1"/>
  <c r="G46" i="3"/>
  <c r="H46" i="3" s="1"/>
  <c r="D46" i="3"/>
  <c r="E47" i="3"/>
  <c r="F47" i="3" s="1"/>
  <c r="C47" i="3"/>
  <c r="B48" i="3"/>
  <c r="K47" i="3" l="1"/>
  <c r="L47" i="3" s="1"/>
  <c r="M47" i="3"/>
  <c r="N47" i="3"/>
  <c r="N46" i="3"/>
  <c r="D47" i="3"/>
  <c r="G47" i="3"/>
  <c r="H47" i="3" s="1"/>
  <c r="E48" i="3"/>
  <c r="F48" i="3" s="1"/>
  <c r="C48" i="3"/>
  <c r="B49" i="3"/>
  <c r="M48" i="3" l="1"/>
  <c r="K48" i="3"/>
  <c r="L48" i="3" s="1"/>
  <c r="D48" i="3"/>
  <c r="G48" i="3"/>
  <c r="H48" i="3" s="1"/>
  <c r="B50" i="3"/>
  <c r="E49" i="3"/>
  <c r="F49" i="3" s="1"/>
  <c r="C49" i="3"/>
  <c r="M49" i="3" l="1"/>
  <c r="K49" i="3"/>
  <c r="L49" i="3" s="1"/>
  <c r="N49" i="3"/>
  <c r="N48" i="3"/>
  <c r="G49" i="3"/>
  <c r="H49" i="3" s="1"/>
  <c r="D49" i="3"/>
  <c r="E50" i="3"/>
  <c r="F50" i="3" s="1"/>
  <c r="C50" i="3"/>
  <c r="B51" i="3"/>
  <c r="M50" i="3" l="1"/>
  <c r="K50" i="3"/>
  <c r="L50" i="3" s="1"/>
  <c r="G50" i="3"/>
  <c r="H50" i="3" s="1"/>
  <c r="D50" i="3"/>
  <c r="B52" i="3"/>
  <c r="E51" i="3"/>
  <c r="F51" i="3" s="1"/>
  <c r="C51" i="3"/>
  <c r="K51" i="3" l="1"/>
  <c r="L51" i="3" s="1"/>
  <c r="M51" i="3"/>
  <c r="N51" i="3"/>
  <c r="N50" i="3"/>
  <c r="G51" i="3"/>
  <c r="H51" i="3" s="1"/>
  <c r="D51" i="3"/>
  <c r="C52" i="3"/>
  <c r="B53" i="3"/>
  <c r="E52" i="3"/>
  <c r="F52" i="3" s="1"/>
  <c r="M52" i="3" l="1"/>
  <c r="K52" i="3"/>
  <c r="E53" i="3"/>
  <c r="F53" i="3" s="1"/>
  <c r="C53" i="3"/>
  <c r="B54" i="3"/>
  <c r="D52" i="3"/>
  <c r="G52" i="3"/>
  <c r="H52" i="3" s="1"/>
  <c r="K53" i="3" l="1"/>
  <c r="M53" i="3"/>
  <c r="L53" i="3"/>
  <c r="L52" i="3"/>
  <c r="N53" i="3"/>
  <c r="N52" i="3"/>
  <c r="G53" i="3"/>
  <c r="H53" i="3" s="1"/>
  <c r="D53" i="3"/>
  <c r="B55" i="3"/>
  <c r="E54" i="3"/>
  <c r="F54" i="3" s="1"/>
  <c r="C54" i="3"/>
  <c r="K54" i="3" l="1"/>
  <c r="L54" i="3" s="1"/>
  <c r="M54" i="3"/>
  <c r="G54" i="3"/>
  <c r="H54" i="3" s="1"/>
  <c r="D54" i="3"/>
  <c r="E55" i="3"/>
  <c r="F55" i="3" s="1"/>
  <c r="C55" i="3"/>
  <c r="B56" i="3"/>
  <c r="M55" i="3" l="1"/>
  <c r="K55" i="3"/>
  <c r="L55" i="3" s="1"/>
  <c r="N55" i="3"/>
  <c r="N54" i="3"/>
  <c r="D55" i="3"/>
  <c r="G55" i="3"/>
  <c r="H55" i="3" s="1"/>
  <c r="E56" i="3"/>
  <c r="F56" i="3" s="1"/>
  <c r="C56" i="3"/>
  <c r="B57" i="3"/>
  <c r="M56" i="3" l="1"/>
  <c r="K56" i="3"/>
  <c r="G56" i="3"/>
  <c r="H56" i="3" s="1"/>
  <c r="D56" i="3"/>
  <c r="B58" i="3"/>
  <c r="E57" i="3"/>
  <c r="F57" i="3" s="1"/>
  <c r="C57" i="3"/>
  <c r="M57" i="3" l="1"/>
  <c r="K57" i="3"/>
  <c r="L57" i="3"/>
  <c r="L56" i="3"/>
  <c r="N57" i="3"/>
  <c r="N56" i="3"/>
  <c r="G57" i="3"/>
  <c r="H57" i="3" s="1"/>
  <c r="D57" i="3"/>
  <c r="E58" i="3"/>
  <c r="F58" i="3" s="1"/>
  <c r="C58" i="3"/>
  <c r="B59" i="3"/>
  <c r="M58" i="3" l="1"/>
  <c r="K58" i="3"/>
  <c r="L58" i="3" s="1"/>
  <c r="B60" i="3"/>
  <c r="E59" i="3"/>
  <c r="F59" i="3" s="1"/>
  <c r="C59" i="3"/>
  <c r="G58" i="3"/>
  <c r="H58" i="3" s="1"/>
  <c r="D58" i="3"/>
  <c r="M59" i="3" l="1"/>
  <c r="K59" i="3"/>
  <c r="L59" i="3" s="1"/>
  <c r="N59" i="3"/>
  <c r="N58" i="3"/>
  <c r="G59" i="3"/>
  <c r="H59" i="3" s="1"/>
  <c r="D59" i="3"/>
  <c r="C60" i="3"/>
  <c r="B61" i="3"/>
  <c r="E60" i="3"/>
  <c r="F60" i="3" s="1"/>
  <c r="M60" i="3" l="1"/>
  <c r="K60" i="3"/>
  <c r="E61" i="3"/>
  <c r="F61" i="3" s="1"/>
  <c r="C61" i="3"/>
  <c r="B62" i="3"/>
  <c r="D60" i="3"/>
  <c r="G60" i="3"/>
  <c r="H60" i="3" s="1"/>
  <c r="M61" i="3" l="1"/>
  <c r="K61" i="3"/>
  <c r="L61" i="3"/>
  <c r="L60" i="3"/>
  <c r="N61" i="3"/>
  <c r="N60" i="3"/>
  <c r="G61" i="3"/>
  <c r="H61" i="3" s="1"/>
  <c r="D61" i="3"/>
  <c r="B63" i="3"/>
  <c r="E62" i="3"/>
  <c r="F62" i="3" s="1"/>
  <c r="C62" i="3"/>
  <c r="M62" i="3" l="1"/>
  <c r="K62" i="3"/>
  <c r="L62" i="3" s="1"/>
  <c r="G62" i="3"/>
  <c r="H62" i="3" s="1"/>
  <c r="D62" i="3"/>
  <c r="E63" i="3"/>
  <c r="F63" i="3" s="1"/>
  <c r="C63" i="3"/>
  <c r="B64" i="3"/>
  <c r="M63" i="3" l="1"/>
  <c r="K63" i="3"/>
  <c r="L63" i="3" s="1"/>
  <c r="N63" i="3"/>
  <c r="N62" i="3"/>
  <c r="D63" i="3"/>
  <c r="G63" i="3"/>
  <c r="H63" i="3" s="1"/>
  <c r="B65" i="3"/>
  <c r="E64" i="3"/>
  <c r="F64" i="3" s="1"/>
  <c r="C64" i="3"/>
  <c r="M64" i="3" l="1"/>
  <c r="K64" i="3"/>
  <c r="G64" i="3"/>
  <c r="H64" i="3" s="1"/>
  <c r="D64" i="3"/>
  <c r="B66" i="3"/>
  <c r="E65" i="3"/>
  <c r="F65" i="3" s="1"/>
  <c r="C65" i="3"/>
  <c r="M65" i="3" l="1"/>
  <c r="K65" i="3"/>
  <c r="L65" i="3"/>
  <c r="L64" i="3"/>
  <c r="N65" i="3"/>
  <c r="N64" i="3"/>
  <c r="G65" i="3"/>
  <c r="H65" i="3" s="1"/>
  <c r="D65" i="3"/>
  <c r="E66" i="3"/>
  <c r="F66" i="3" s="1"/>
  <c r="C66" i="3"/>
  <c r="B67" i="3"/>
  <c r="M66" i="3" l="1"/>
  <c r="K66" i="3"/>
  <c r="L66" i="3" s="1"/>
  <c r="G66" i="3"/>
  <c r="H66" i="3" s="1"/>
  <c r="D66" i="3"/>
  <c r="B68" i="3"/>
  <c r="E67" i="3"/>
  <c r="F67" i="3" s="1"/>
  <c r="C67" i="3"/>
  <c r="M67" i="3" l="1"/>
  <c r="K67" i="3"/>
  <c r="L67" i="3" s="1"/>
  <c r="N67" i="3"/>
  <c r="N66" i="3"/>
  <c r="G67" i="3"/>
  <c r="H67" i="3" s="1"/>
  <c r="D67" i="3"/>
  <c r="C68" i="3"/>
  <c r="B69" i="3"/>
  <c r="E68" i="3"/>
  <c r="F68" i="3" s="1"/>
  <c r="M68" i="3" l="1"/>
  <c r="K68" i="3"/>
  <c r="E69" i="3"/>
  <c r="F69" i="3" s="1"/>
  <c r="C69" i="3"/>
  <c r="B70" i="3"/>
  <c r="G68" i="3"/>
  <c r="H68" i="3" s="1"/>
  <c r="D68" i="3"/>
  <c r="K69" i="3" l="1"/>
  <c r="M69" i="3"/>
  <c r="L69" i="3"/>
  <c r="L68" i="3"/>
  <c r="N69" i="3"/>
  <c r="N68" i="3"/>
  <c r="G69" i="3"/>
  <c r="H69" i="3" s="1"/>
  <c r="D69" i="3"/>
  <c r="B71" i="3"/>
  <c r="E70" i="3"/>
  <c r="F70" i="3" s="1"/>
  <c r="C70" i="3"/>
  <c r="M70" i="3" l="1"/>
  <c r="K70" i="3"/>
  <c r="L70" i="3" s="1"/>
  <c r="G70" i="3"/>
  <c r="H70" i="3" s="1"/>
  <c r="D70" i="3"/>
  <c r="E71" i="3"/>
  <c r="F71" i="3" s="1"/>
  <c r="C71" i="3"/>
  <c r="B72" i="3"/>
  <c r="M71" i="3" l="1"/>
  <c r="K71" i="3"/>
  <c r="L71" i="3" s="1"/>
  <c r="N71" i="3"/>
  <c r="N70" i="3"/>
  <c r="D71" i="3"/>
  <c r="G71" i="3"/>
  <c r="H71" i="3" s="1"/>
  <c r="E72" i="3"/>
  <c r="F72" i="3" s="1"/>
  <c r="C72" i="3"/>
  <c r="B73" i="3"/>
  <c r="K72" i="3" l="1"/>
  <c r="M72" i="3"/>
  <c r="G72" i="3"/>
  <c r="H72" i="3" s="1"/>
  <c r="D72" i="3"/>
  <c r="B74" i="3"/>
  <c r="E73" i="3"/>
  <c r="F73" i="3" s="1"/>
  <c r="C73" i="3"/>
  <c r="K73" i="3" l="1"/>
  <c r="M73" i="3"/>
  <c r="N73" i="3"/>
  <c r="N72" i="3"/>
  <c r="L73" i="3"/>
  <c r="L72" i="3"/>
  <c r="G73" i="3"/>
  <c r="H73" i="3" s="1"/>
  <c r="D73" i="3"/>
  <c r="E74" i="3"/>
  <c r="F74" i="3" s="1"/>
  <c r="C74" i="3"/>
  <c r="B75" i="3"/>
  <c r="M74" i="3" l="1"/>
  <c r="K74" i="3"/>
  <c r="L74" i="3" s="1"/>
  <c r="G74" i="3"/>
  <c r="H74" i="3" s="1"/>
  <c r="D74" i="3"/>
  <c r="B76" i="3"/>
  <c r="E75" i="3"/>
  <c r="F75" i="3" s="1"/>
  <c r="C75" i="3"/>
  <c r="K75" i="3" l="1"/>
  <c r="L75" i="3" s="1"/>
  <c r="M75" i="3"/>
  <c r="N75" i="3"/>
  <c r="N74" i="3"/>
  <c r="G75" i="3"/>
  <c r="H75" i="3" s="1"/>
  <c r="D75" i="3"/>
  <c r="C76" i="3"/>
  <c r="B77" i="3"/>
  <c r="E76" i="3"/>
  <c r="F76" i="3" s="1"/>
  <c r="K76" i="3" l="1"/>
  <c r="M76" i="3"/>
  <c r="E77" i="3"/>
  <c r="F77" i="3" s="1"/>
  <c r="C77" i="3"/>
  <c r="B78" i="3"/>
  <c r="D76" i="3"/>
  <c r="G76" i="3"/>
  <c r="H76" i="3" s="1"/>
  <c r="M77" i="3" l="1"/>
  <c r="K77" i="3"/>
  <c r="N77" i="3"/>
  <c r="N76" i="3"/>
  <c r="L77" i="3"/>
  <c r="L76" i="3"/>
  <c r="G77" i="3"/>
  <c r="H77" i="3" s="1"/>
  <c r="D77" i="3"/>
  <c r="B79" i="3"/>
  <c r="E78" i="3"/>
  <c r="F78" i="3" s="1"/>
  <c r="C78" i="3"/>
  <c r="K78" i="3" l="1"/>
  <c r="L78" i="3" s="1"/>
  <c r="M78" i="3"/>
  <c r="G78" i="3"/>
  <c r="H78" i="3" s="1"/>
  <c r="D78" i="3"/>
  <c r="E79" i="3"/>
  <c r="F79" i="3" s="1"/>
  <c r="C79" i="3"/>
  <c r="B80" i="3"/>
  <c r="K79" i="3" l="1"/>
  <c r="L79" i="3" s="1"/>
  <c r="M79" i="3"/>
  <c r="N79" i="3"/>
  <c r="N78" i="3"/>
  <c r="E80" i="3"/>
  <c r="F80" i="3" s="1"/>
  <c r="C80" i="3"/>
  <c r="B81" i="3"/>
  <c r="D79" i="3"/>
  <c r="G79" i="3"/>
  <c r="H79" i="3" s="1"/>
  <c r="M80" i="3" l="1"/>
  <c r="K80" i="3"/>
  <c r="G80" i="3"/>
  <c r="H80" i="3" s="1"/>
  <c r="D80" i="3"/>
  <c r="B82" i="3"/>
  <c r="E81" i="3"/>
  <c r="F81" i="3" s="1"/>
  <c r="C81" i="3"/>
  <c r="K81" i="3" l="1"/>
  <c r="M81" i="3"/>
  <c r="L81" i="3"/>
  <c r="L80" i="3"/>
  <c r="N81" i="3"/>
  <c r="N80" i="3"/>
  <c r="G81" i="3"/>
  <c r="H81" i="3" s="1"/>
  <c r="D81" i="3"/>
  <c r="E82" i="3"/>
  <c r="F82" i="3" s="1"/>
  <c r="C82" i="3"/>
  <c r="B83" i="3"/>
  <c r="K82" i="3" l="1"/>
  <c r="L82" i="3" s="1"/>
  <c r="M82" i="3"/>
  <c r="G82" i="3"/>
  <c r="H82" i="3" s="1"/>
  <c r="D82" i="3"/>
  <c r="B84" i="3"/>
  <c r="E83" i="3"/>
  <c r="F83" i="3" s="1"/>
  <c r="C83" i="3"/>
  <c r="M83" i="3" l="1"/>
  <c r="K83" i="3"/>
  <c r="L83" i="3" s="1"/>
  <c r="N83" i="3"/>
  <c r="N82" i="3"/>
  <c r="G83" i="3"/>
  <c r="H83" i="3" s="1"/>
  <c r="D83" i="3"/>
  <c r="C84" i="3"/>
  <c r="B85" i="3"/>
  <c r="E84" i="3"/>
  <c r="F84" i="3" s="1"/>
  <c r="M84" i="3" l="1"/>
  <c r="K84" i="3"/>
  <c r="E85" i="3"/>
  <c r="F85" i="3" s="1"/>
  <c r="C85" i="3"/>
  <c r="B86" i="3"/>
  <c r="G84" i="3"/>
  <c r="H84" i="3" s="1"/>
  <c r="D84" i="3"/>
  <c r="K85" i="3" l="1"/>
  <c r="M85" i="3"/>
  <c r="L85" i="3"/>
  <c r="L84" i="3"/>
  <c r="N85" i="3"/>
  <c r="N84" i="3"/>
  <c r="G85" i="3"/>
  <c r="H85" i="3" s="1"/>
  <c r="D85" i="3"/>
  <c r="B87" i="3"/>
  <c r="E86" i="3"/>
  <c r="F86" i="3" s="1"/>
  <c r="C86" i="3"/>
  <c r="M86" i="3" l="1"/>
  <c r="K86" i="3"/>
  <c r="L86" i="3" s="1"/>
  <c r="G86" i="3"/>
  <c r="H86" i="3" s="1"/>
  <c r="D86" i="3"/>
  <c r="E87" i="3"/>
  <c r="F87" i="3" s="1"/>
  <c r="C87" i="3"/>
  <c r="B88" i="3"/>
  <c r="K87" i="3" l="1"/>
  <c r="L87" i="3" s="1"/>
  <c r="M87" i="3"/>
  <c r="N87" i="3" s="1"/>
  <c r="N86" i="3"/>
  <c r="D87" i="3"/>
  <c r="G87" i="3"/>
  <c r="H87" i="3" s="1"/>
  <c r="E88" i="3"/>
  <c r="F88" i="3" s="1"/>
  <c r="C88" i="3"/>
  <c r="B89" i="3"/>
  <c r="K88" i="3" l="1"/>
  <c r="M88" i="3"/>
  <c r="G88" i="3"/>
  <c r="H88" i="3" s="1"/>
  <c r="D88" i="3"/>
  <c r="B90" i="3"/>
  <c r="E89" i="3"/>
  <c r="F89" i="3" s="1"/>
  <c r="C89" i="3"/>
  <c r="N88" i="3" l="1"/>
  <c r="K89" i="3"/>
  <c r="M89" i="3"/>
  <c r="N89" i="3" s="1"/>
  <c r="L89" i="3"/>
  <c r="L88" i="3"/>
  <c r="G89" i="3"/>
  <c r="H89" i="3" s="1"/>
  <c r="D89" i="3"/>
  <c r="E90" i="3"/>
  <c r="F90" i="3" s="1"/>
  <c r="C90" i="3"/>
  <c r="B91" i="3"/>
  <c r="M90" i="3" l="1"/>
  <c r="K90" i="3"/>
  <c r="L90" i="3" s="1"/>
  <c r="G90" i="3"/>
  <c r="H90" i="3" s="1"/>
  <c r="D90" i="3"/>
  <c r="B92" i="3"/>
  <c r="E91" i="3"/>
  <c r="F91" i="3" s="1"/>
  <c r="C91" i="3"/>
  <c r="M91" i="3" l="1"/>
  <c r="K91" i="3"/>
  <c r="L91" i="3" s="1"/>
  <c r="N91" i="3"/>
  <c r="N90" i="3"/>
  <c r="G91" i="3"/>
  <c r="H91" i="3" s="1"/>
  <c r="D91" i="3"/>
  <c r="C92" i="3"/>
  <c r="B93" i="3"/>
  <c r="E92" i="3"/>
  <c r="F92" i="3" s="1"/>
  <c r="K92" i="3" l="1"/>
  <c r="M92" i="3"/>
  <c r="E93" i="3"/>
  <c r="F93" i="3" s="1"/>
  <c r="C93" i="3"/>
  <c r="B94" i="3"/>
  <c r="D92" i="3"/>
  <c r="G92" i="3"/>
  <c r="H92" i="3" s="1"/>
  <c r="M93" i="3" l="1"/>
  <c r="K93" i="3"/>
  <c r="N93" i="3"/>
  <c r="N92" i="3"/>
  <c r="L93" i="3"/>
  <c r="L92" i="3"/>
  <c r="G93" i="3"/>
  <c r="H93" i="3" s="1"/>
  <c r="D93" i="3"/>
  <c r="B95" i="3"/>
  <c r="E94" i="3"/>
  <c r="F94" i="3" s="1"/>
  <c r="C94" i="3"/>
  <c r="M94" i="3" l="1"/>
  <c r="K94" i="3"/>
  <c r="L94" i="3" s="1"/>
  <c r="G94" i="3"/>
  <c r="H94" i="3" s="1"/>
  <c r="D94" i="3"/>
  <c r="E95" i="3"/>
  <c r="F95" i="3" s="1"/>
  <c r="C95" i="3"/>
  <c r="B96" i="3"/>
  <c r="M95" i="3" l="1"/>
  <c r="K95" i="3"/>
  <c r="L95" i="3" s="1"/>
  <c r="N95" i="3"/>
  <c r="N94" i="3"/>
  <c r="E96" i="3"/>
  <c r="F96" i="3" s="1"/>
  <c r="C96" i="3"/>
  <c r="B97" i="3"/>
  <c r="D95" i="3"/>
  <c r="G95" i="3"/>
  <c r="H95" i="3" s="1"/>
  <c r="M96" i="3" l="1"/>
  <c r="K96" i="3"/>
  <c r="G96" i="3"/>
  <c r="H96" i="3" s="1"/>
  <c r="D96" i="3"/>
  <c r="B98" i="3"/>
  <c r="E97" i="3"/>
  <c r="F97" i="3" s="1"/>
  <c r="C97" i="3"/>
  <c r="K97" i="3" l="1"/>
  <c r="M97" i="3"/>
  <c r="L97" i="3"/>
  <c r="L96" i="3"/>
  <c r="N97" i="3"/>
  <c r="N96" i="3"/>
  <c r="G97" i="3"/>
  <c r="H97" i="3" s="1"/>
  <c r="D97" i="3"/>
  <c r="E98" i="3"/>
  <c r="F98" i="3" s="1"/>
  <c r="C98" i="3"/>
  <c r="B99" i="3"/>
  <c r="M98" i="3" l="1"/>
  <c r="K98" i="3"/>
  <c r="L98" i="3" s="1"/>
  <c r="G98" i="3"/>
  <c r="H98" i="3" s="1"/>
  <c r="D98" i="3"/>
  <c r="B100" i="3"/>
  <c r="E99" i="3"/>
  <c r="F99" i="3" s="1"/>
  <c r="C99" i="3"/>
  <c r="K99" i="3" l="1"/>
  <c r="L99" i="3" s="1"/>
  <c r="M99" i="3"/>
  <c r="N99" i="3"/>
  <c r="N98" i="3"/>
  <c r="G99" i="3"/>
  <c r="H99" i="3" s="1"/>
  <c r="D99" i="3"/>
  <c r="C100" i="3"/>
  <c r="B101" i="3"/>
  <c r="E100" i="3"/>
  <c r="F100" i="3" s="1"/>
  <c r="M100" i="3" l="1"/>
  <c r="K100" i="3"/>
  <c r="E101" i="3"/>
  <c r="F101" i="3" s="1"/>
  <c r="C101" i="3"/>
  <c r="B102" i="3"/>
  <c r="D100" i="3"/>
  <c r="G100" i="3"/>
  <c r="H100" i="3" s="1"/>
  <c r="M101" i="3" l="1"/>
  <c r="K101" i="3"/>
  <c r="L101" i="3" s="1"/>
  <c r="L100" i="3"/>
  <c r="N101" i="3"/>
  <c r="N100" i="3"/>
  <c r="G101" i="3"/>
  <c r="H101" i="3" s="1"/>
  <c r="D101" i="3"/>
  <c r="B103" i="3"/>
  <c r="E102" i="3"/>
  <c r="F102" i="3" s="1"/>
  <c r="C102" i="3"/>
  <c r="M102" i="3" l="1"/>
  <c r="K102" i="3"/>
  <c r="L102" i="3" s="1"/>
  <c r="G102" i="3"/>
  <c r="H102" i="3" s="1"/>
  <c r="D102" i="3"/>
  <c r="E103" i="3"/>
  <c r="F103" i="3" s="1"/>
  <c r="C103" i="3"/>
  <c r="B104" i="3"/>
  <c r="M103" i="3" l="1"/>
  <c r="K103" i="3"/>
  <c r="L103" i="3" s="1"/>
  <c r="N103" i="3"/>
  <c r="N102" i="3"/>
  <c r="D103" i="3"/>
  <c r="G103" i="3"/>
  <c r="H103" i="3" s="1"/>
  <c r="B105" i="3"/>
  <c r="E104" i="3"/>
  <c r="F104" i="3" s="1"/>
  <c r="C104" i="3"/>
  <c r="K104" i="3" l="1"/>
  <c r="M104" i="3"/>
  <c r="G104" i="3"/>
  <c r="H104" i="3" s="1"/>
  <c r="D104" i="3"/>
  <c r="E105" i="3"/>
  <c r="F105" i="3" s="1"/>
  <c r="F106" i="3" s="1"/>
  <c r="C105" i="3"/>
  <c r="M105" i="3" l="1"/>
  <c r="K105" i="3"/>
  <c r="N105" i="3"/>
  <c r="N106" i="3" s="1"/>
  <c r="N104" i="3"/>
  <c r="L105" i="3"/>
  <c r="L106" i="3" s="1"/>
  <c r="L104" i="3"/>
  <c r="G105" i="3"/>
  <c r="H105" i="3" s="1"/>
  <c r="D105" i="3"/>
  <c r="D106" i="3" s="1"/>
  <c r="H106" i="3" l="1"/>
  <c r="I7" i="3" l="1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J21" i="3" l="1"/>
  <c r="J85" i="3"/>
  <c r="J17" i="3"/>
  <c r="J53" i="3"/>
  <c r="J20" i="3"/>
  <c r="J35" i="3"/>
  <c r="J50" i="3"/>
  <c r="J14" i="3"/>
  <c r="J37" i="3"/>
  <c r="J84" i="3"/>
  <c r="J36" i="3"/>
  <c r="J67" i="3"/>
  <c r="J98" i="3"/>
  <c r="J18" i="3"/>
  <c r="J81" i="3"/>
  <c r="J80" i="3"/>
  <c r="J16" i="3"/>
  <c r="J63" i="3"/>
  <c r="J31" i="3"/>
  <c r="J46" i="3"/>
  <c r="J12" i="3"/>
  <c r="J101" i="3"/>
  <c r="J100" i="3"/>
  <c r="J68" i="3"/>
  <c r="J99" i="3"/>
  <c r="J51" i="3"/>
  <c r="J82" i="3"/>
  <c r="J34" i="3"/>
  <c r="J65" i="3"/>
  <c r="J33" i="3"/>
  <c r="J64" i="3"/>
  <c r="J32" i="3"/>
  <c r="J79" i="3"/>
  <c r="J47" i="3"/>
  <c r="J94" i="3"/>
  <c r="J30" i="3"/>
  <c r="J77" i="3"/>
  <c r="J45" i="3"/>
  <c r="J13" i="3"/>
  <c r="J76" i="3"/>
  <c r="J44" i="3"/>
  <c r="J91" i="3"/>
  <c r="J59" i="3"/>
  <c r="J11" i="3"/>
  <c r="J74" i="3"/>
  <c r="J42" i="3"/>
  <c r="J26" i="3"/>
  <c r="J23" i="3"/>
  <c r="J69" i="3"/>
  <c r="J52" i="3"/>
  <c r="J83" i="3"/>
  <c r="J19" i="3"/>
  <c r="J66" i="3"/>
  <c r="J97" i="3"/>
  <c r="J49" i="3"/>
  <c r="J96" i="3"/>
  <c r="J48" i="3"/>
  <c r="J95" i="3"/>
  <c r="J15" i="3"/>
  <c r="J78" i="3"/>
  <c r="J62" i="3"/>
  <c r="J93" i="3"/>
  <c r="J61" i="3"/>
  <c r="J29" i="3"/>
  <c r="J92" i="3"/>
  <c r="J60" i="3"/>
  <c r="J28" i="3"/>
  <c r="J75" i="3"/>
  <c r="J43" i="3"/>
  <c r="J27" i="3"/>
  <c r="J90" i="3"/>
  <c r="J58" i="3"/>
  <c r="J10" i="3"/>
  <c r="J105" i="3"/>
  <c r="J89" i="3"/>
  <c r="J73" i="3"/>
  <c r="J57" i="3"/>
  <c r="J41" i="3"/>
  <c r="J25" i="3"/>
  <c r="J9" i="3"/>
  <c r="J104" i="3"/>
  <c r="J88" i="3"/>
  <c r="J72" i="3"/>
  <c r="J56" i="3"/>
  <c r="J40" i="3"/>
  <c r="J24" i="3"/>
  <c r="J8" i="3"/>
  <c r="J103" i="3"/>
  <c r="J87" i="3"/>
  <c r="J71" i="3"/>
  <c r="J55" i="3"/>
  <c r="J39" i="3"/>
  <c r="J6" i="3"/>
  <c r="J102" i="3"/>
  <c r="J86" i="3"/>
  <c r="J70" i="3"/>
  <c r="J54" i="3"/>
  <c r="J38" i="3"/>
  <c r="J22" i="3"/>
  <c r="J7" i="3"/>
  <c r="J106" i="3" l="1"/>
</calcChain>
</file>

<file path=xl/sharedStrings.xml><?xml version="1.0" encoding="utf-8"?>
<sst xmlns="http://schemas.openxmlformats.org/spreadsheetml/2006/main" count="60" uniqueCount="24">
  <si>
    <t>Pd</t>
  </si>
  <si>
    <t>Cloudiness</t>
  </si>
  <si>
    <t>P</t>
  </si>
  <si>
    <t>Combined Bayes</t>
  </si>
  <si>
    <t>Combined Average</t>
  </si>
  <si>
    <t>Combined average w/Trust=0.7 on 2nd distribution</t>
  </si>
  <si>
    <t>Combined average w/Trust=0.6 on 1st distribution and 0.7 on 2nd distribution</t>
  </si>
  <si>
    <t>area check</t>
  </si>
  <si>
    <t>x</t>
  </si>
  <si>
    <t>Weibull Distribution</t>
  </si>
  <si>
    <t>k</t>
  </si>
  <si>
    <t>lambda</t>
  </si>
  <si>
    <t>dA</t>
  </si>
  <si>
    <t>Pd1(x)</t>
  </si>
  <si>
    <t>Pd2(x)</t>
  </si>
  <si>
    <t>Pd1*Pd2</t>
  </si>
  <si>
    <t>SUM</t>
  </si>
  <si>
    <t>Pd,comb,bay</t>
  </si>
  <si>
    <t>SUM==&gt;</t>
  </si>
  <si>
    <t>denominator for Pd,comb,bay</t>
  </si>
  <si>
    <t>Pd,ave</t>
  </si>
  <si>
    <t>straight ave.</t>
  </si>
  <si>
    <t>Pd,tave</t>
  </si>
  <si>
    <t>Trust weighted, T1=1, T2=.7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</si>
</sst>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8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Sheet1!$B$3:$B$14</c:f>
              <c:numCache>
                <c:formatCode>General</c:formatCode>
                <c:ptCount val="12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0.35000000000000003</c:v>
                </c:pt>
                <c:pt idx="4">
                  <c:v>0.35000000000000003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1.4999999999999998</c:v>
                </c:pt>
                <c:pt idx="10">
                  <c:v>1.4999999999999998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6-4E5B-839A-DD6CBFE93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200623"/>
        <c:axId val="1891198223"/>
      </c:scatterChart>
      <c:valAx>
        <c:axId val="1891200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198223"/>
        <c:crosses val="autoZero"/>
        <c:crossBetween val="midCat"/>
      </c:valAx>
      <c:valAx>
        <c:axId val="189119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200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2 Probability Density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50-4559-BB90-CD6D32F34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93535"/>
        <c:axId val="2004394495"/>
      </c:scatterChart>
      <c:valAx>
        <c:axId val="200439353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302448498987746"/>
              <c:y val="0.93665676967328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4495"/>
        <c:crosses val="autoZero"/>
        <c:crossBetween val="midCat"/>
      </c:valAx>
      <c:valAx>
        <c:axId val="20043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Pd</a:t>
            </a:r>
            <a:r>
              <a:rPr lang="en-US" baseline="0"/>
              <a:t> of Sources 1,2, Pd,combbayes, straight and trust-weighted average</a:t>
            </a:r>
            <a:endParaRPr lang="en-US"/>
          </a:p>
        </c:rich>
      </c:tx>
      <c:layout>
        <c:manualLayout>
          <c:xMode val="edge"/>
          <c:yMode val="edge"/>
          <c:x val="0.13819501133786852"/>
          <c:y val="2.1038785912959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44-4943-B02E-7C991AC09E5C}"/>
            </c:ext>
          </c:extLst>
        </c:ser>
        <c:ser>
          <c:idx val="2"/>
          <c:order val="1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44-4943-B02E-7C991AC09E5C}"/>
            </c:ext>
          </c:extLst>
        </c:ser>
        <c:ser>
          <c:idx val="6"/>
          <c:order val="2"/>
          <c:tx>
            <c:strRef>
              <c:f>Sheet2!$I$4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Sheet2!$I$5:$I$105</c:f>
              <c:numCache>
                <c:formatCode>General</c:formatCode>
                <c:ptCount val="101"/>
                <c:pt idx="0">
                  <c:v>0</c:v>
                </c:pt>
                <c:pt idx="1">
                  <c:v>8.0148284445592781E-12</c:v>
                </c:pt>
                <c:pt idx="2">
                  <c:v>2.0512642035933734E-9</c:v>
                </c:pt>
                <c:pt idx="3">
                  <c:v>5.2534676097979963E-8</c:v>
                </c:pt>
                <c:pt idx="4">
                  <c:v>5.2403561846970615E-7</c:v>
                </c:pt>
                <c:pt idx="5">
                  <c:v>3.116446844488907E-6</c:v>
                </c:pt>
                <c:pt idx="6">
                  <c:v>1.3355063221105568E-5</c:v>
                </c:pt>
                <c:pt idx="7">
                  <c:v>4.5622328161638188E-5</c:v>
                </c:pt>
                <c:pt idx="8">
                  <c:v>1.3194550236096287E-4</c:v>
                </c:pt>
                <c:pt idx="9">
                  <c:v>3.3583363335548493E-4</c:v>
                </c:pt>
                <c:pt idx="10">
                  <c:v>7.7236895223226868E-4</c:v>
                </c:pt>
                <c:pt idx="11">
                  <c:v>1.6354665273167392E-3</c:v>
                </c:pt>
                <c:pt idx="12">
                  <c:v>3.2326861887402567E-3</c:v>
                </c:pt>
                <c:pt idx="13">
                  <c:v>6.0271933318433845E-3</c:v>
                </c:pt>
                <c:pt idx="14">
                  <c:v>1.0685426341581337E-2</c:v>
                </c:pt>
                <c:pt idx="15">
                  <c:v>1.8127777739224121E-2</c:v>
                </c:pt>
                <c:pt idx="16">
                  <c:v>2.9578213521394954E-2</c:v>
                </c:pt>
                <c:pt idx="17">
                  <c:v>4.660736356647073E-2</c:v>
                </c:pt>
                <c:pt idx="18">
                  <c:v>7.1162379788207497E-2</c:v>
                </c:pt>
                <c:pt idx="19">
                  <c:v>0.10557597523490475</c:v>
                </c:pt>
                <c:pt idx="20">
                  <c:v>0.15254674104695298</c:v>
                </c:pt>
                <c:pt idx="21">
                  <c:v>0.21508329751828931</c:v>
                </c:pt>
                <c:pt idx="22">
                  <c:v>0.29640624325245862</c:v>
                </c:pt>
                <c:pt idx="23">
                  <c:v>0.39980432629724083</c:v>
                </c:pt>
                <c:pt idx="24">
                  <c:v>0.52844477443248716</c:v>
                </c:pt>
                <c:pt idx="25">
                  <c:v>0.6851421588603841</c:v>
                </c:pt>
                <c:pt idx="26">
                  <c:v>0.8720952483398966</c:v>
                </c:pt>
                <c:pt idx="27">
                  <c:v>1.09060661165218</c:v>
                </c:pt>
                <c:pt idx="28">
                  <c:v>1.3408046877975348</c:v>
                </c:pt>
                <c:pt idx="29">
                  <c:v>1.621392021744704</c:v>
                </c:pt>
                <c:pt idx="30">
                  <c:v>1.9294456948052794</c:v>
                </c:pt>
                <c:pt idx="31">
                  <c:v>2.2602960625884672</c:v>
                </c:pt>
                <c:pt idx="32">
                  <c:v>2.6075073073093868</c:v>
                </c:pt>
                <c:pt idx="33">
                  <c:v>2.962977820620325</c:v>
                </c:pt>
                <c:pt idx="34">
                  <c:v>3.317170185580292</c:v>
                </c:pt>
                <c:pt idx="35">
                  <c:v>3.659470012486326</c:v>
                </c:pt>
                <c:pt idx="36">
                  <c:v>3.9786609533366359</c:v>
                </c:pt>
                <c:pt idx="37">
                  <c:v>4.2634910276321891</c:v>
                </c:pt>
                <c:pt idx="38">
                  <c:v>4.5032942866642172</c:v>
                </c:pt>
                <c:pt idx="39">
                  <c:v>4.6886232137791151</c:v>
                </c:pt>
                <c:pt idx="40">
                  <c:v>4.8118423527506557</c:v>
                </c:pt>
                <c:pt idx="41">
                  <c:v>4.8676333972488619</c:v>
                </c:pt>
                <c:pt idx="42">
                  <c:v>4.8533667962624829</c:v>
                </c:pt>
                <c:pt idx="43">
                  <c:v>4.7693046731826767</c:v>
                </c:pt>
                <c:pt idx="44">
                  <c:v>4.61861373355908</c:v>
                </c:pt>
                <c:pt idx="45">
                  <c:v>4.4071834924747213</c:v>
                </c:pt>
                <c:pt idx="46">
                  <c:v>4.1432628074541134</c:v>
                </c:pt>
                <c:pt idx="47">
                  <c:v>3.8369443716989844</c:v>
                </c:pt>
                <c:pt idx="48">
                  <c:v>3.4995405763799394</c:v>
                </c:pt>
                <c:pt idx="49">
                  <c:v>3.1429033836007938</c:v>
                </c:pt>
                <c:pt idx="50">
                  <c:v>2.7787445091372494</c:v>
                </c:pt>
                <c:pt idx="51">
                  <c:v>2.4180099468178251</c:v>
                </c:pt>
                <c:pt idx="52">
                  <c:v>2.0703550808492843</c:v>
                </c:pt>
                <c:pt idx="53">
                  <c:v>1.7437544283244755</c:v>
                </c:pt>
                <c:pt idx="54">
                  <c:v>1.4442650586507046</c:v>
                </c:pt>
                <c:pt idx="55">
                  <c:v>1.1759468608711794</c:v>
                </c:pt>
                <c:pt idx="56">
                  <c:v>0.94092798955520884</c:v>
                </c:pt>
                <c:pt idx="57">
                  <c:v>0.73959166594866632</c:v>
                </c:pt>
                <c:pt idx="58">
                  <c:v>0.57085221380800266</c:v>
                </c:pt>
                <c:pt idx="59">
                  <c:v>0.43248433011424209</c:v>
                </c:pt>
                <c:pt idx="60">
                  <c:v>0.32147005644604038</c:v>
                </c:pt>
                <c:pt idx="61">
                  <c:v>0.23433209414136255</c:v>
                </c:pt>
                <c:pt idx="62">
                  <c:v>0.16742895699666083</c:v>
                </c:pt>
                <c:pt idx="63">
                  <c:v>0.11719573582771033</c:v>
                </c:pt>
                <c:pt idx="64">
                  <c:v>8.0322719862630773E-2</c:v>
                </c:pt>
                <c:pt idx="65">
                  <c:v>5.3871723869105416E-2</c:v>
                </c:pt>
                <c:pt idx="66">
                  <c:v>3.5335957678966655E-2</c:v>
                </c:pt>
                <c:pt idx="67">
                  <c:v>2.2653259688399412E-2</c:v>
                </c:pt>
                <c:pt idx="68">
                  <c:v>1.4184461930006716E-2</c:v>
                </c:pt>
                <c:pt idx="69">
                  <c:v>8.6688097674514891E-3</c:v>
                </c:pt>
                <c:pt idx="70">
                  <c:v>5.1671579318318802E-3</c:v>
                </c:pt>
                <c:pt idx="71">
                  <c:v>3.0016177988849901E-3</c:v>
                </c:pt>
                <c:pt idx="72">
                  <c:v>1.6979312916841451E-3</c:v>
                </c:pt>
                <c:pt idx="73">
                  <c:v>9.3449910248186488E-4</c:v>
                </c:pt>
                <c:pt idx="74">
                  <c:v>4.9997397692618515E-4</c:v>
                </c:pt>
                <c:pt idx="75">
                  <c:v>2.597905542001694E-4</c:v>
                </c:pt>
                <c:pt idx="76">
                  <c:v>1.3097421864467944E-4</c:v>
                </c:pt>
                <c:pt idx="77">
                  <c:v>6.4002139072445727E-5</c:v>
                </c:pt>
                <c:pt idx="78">
                  <c:v>3.0282310647910518E-5</c:v>
                </c:pt>
                <c:pt idx="79">
                  <c:v>1.3857605540006211E-5</c:v>
                </c:pt>
                <c:pt idx="80">
                  <c:v>6.1261731819258527E-6</c:v>
                </c:pt>
                <c:pt idx="81">
                  <c:v>2.6131665038536576E-6</c:v>
                </c:pt>
                <c:pt idx="82">
                  <c:v>1.0741706657207952E-6</c:v>
                </c:pt>
                <c:pt idx="83">
                  <c:v>4.2494772778071425E-7</c:v>
                </c:pt>
                <c:pt idx="84">
                  <c:v>1.6156842390011529E-7</c:v>
                </c:pt>
                <c:pt idx="85">
                  <c:v>5.8953987320461196E-8</c:v>
                </c:pt>
                <c:pt idx="86">
                  <c:v>2.0613696787656147E-8</c:v>
                </c:pt>
                <c:pt idx="87">
                  <c:v>6.8961590184349338E-9</c:v>
                </c:pt>
                <c:pt idx="88">
                  <c:v>2.203745575346725E-9</c:v>
                </c:pt>
                <c:pt idx="89">
                  <c:v>6.715572195675619E-10</c:v>
                </c:pt>
                <c:pt idx="90">
                  <c:v>1.9480765385285576E-10</c:v>
                </c:pt>
                <c:pt idx="91">
                  <c:v>5.3694884360428429E-11</c:v>
                </c:pt>
                <c:pt idx="92">
                  <c:v>1.4035683649131079E-11</c:v>
                </c:pt>
                <c:pt idx="93">
                  <c:v>3.4725153023335766E-12</c:v>
                </c:pt>
                <c:pt idx="94">
                  <c:v>8.1145807634659779E-13</c:v>
                </c:pt>
                <c:pt idx="95">
                  <c:v>1.7871656073999349E-13</c:v>
                </c:pt>
                <c:pt idx="96">
                  <c:v>3.7014229050729443E-14</c:v>
                </c:pt>
                <c:pt idx="97">
                  <c:v>7.1923031428254292E-15</c:v>
                </c:pt>
                <c:pt idx="98">
                  <c:v>1.3080168875939323E-15</c:v>
                </c:pt>
                <c:pt idx="99">
                  <c:v>2.2208277062557389E-16</c:v>
                </c:pt>
                <c:pt idx="100">
                  <c:v>3.5110795187444713E-17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44-4943-B02E-7C991AC09E5C}"/>
            </c:ext>
          </c:extLst>
        </c:ser>
        <c:ser>
          <c:idx val="8"/>
          <c:order val="3"/>
          <c:tx>
            <c:strRef>
              <c:f>Sheet2!$K$4</c:f>
              <c:strCache>
                <c:ptCount val="1"/>
                <c:pt idx="0">
                  <c:v>Pd,ave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Sheet2!$K$5:$K$105</c:f>
              <c:numCache>
                <c:formatCode>General</c:formatCode>
                <c:ptCount val="101"/>
                <c:pt idx="0">
                  <c:v>0</c:v>
                </c:pt>
                <c:pt idx="1">
                  <c:v>5.5553498405483291E-3</c:v>
                </c:pt>
                <c:pt idx="2">
                  <c:v>2.2215641555402153E-2</c:v>
                </c:pt>
                <c:pt idx="3">
                  <c:v>4.9950055973657551E-2</c:v>
                </c:pt>
                <c:pt idx="4">
                  <c:v>8.8678612898378487E-2</c:v>
                </c:pt>
                <c:pt idx="5">
                  <c:v>0.13824803496633911</c:v>
                </c:pt>
                <c:pt idx="6">
                  <c:v>0.19840836581462779</c:v>
                </c:pt>
                <c:pt idx="7">
                  <c:v>0.26879086521399137</c:v>
                </c:pt>
                <c:pt idx="8">
                  <c:v>0.34888783529499307</c:v>
                </c:pt>
                <c:pt idx="9">
                  <c:v>0.43803514454266723</c:v>
                </c:pt>
                <c:pt idx="10">
                  <c:v>0.53539830163675961</c:v>
                </c:pt>
                <c:pt idx="11">
                  <c:v>0.6399629804421828</c:v>
                </c:pt>
                <c:pt idx="12">
                  <c:v>0.75053090129855471</c:v>
                </c:pt>
                <c:pt idx="13">
                  <c:v>0.86572192359114986</c:v>
                </c:pt>
                <c:pt idx="14">
                  <c:v>0.98398309326199251</c:v>
                </c:pt>
                <c:pt idx="15">
                  <c:v>1.1036052117623791</c:v>
                </c:pt>
                <c:pt idx="16">
                  <c:v>1.2227472487590434</c:v>
                </c:pt>
                <c:pt idx="17">
                  <c:v>1.3394686129064504</c:v>
                </c:pt>
                <c:pt idx="18">
                  <c:v>1.4517689315877531</c:v>
                </c:pt>
                <c:pt idx="19">
                  <c:v>1.5576345857484584</c:v>
                </c:pt>
                <c:pt idx="20">
                  <c:v>1.6550908195260656</c:v>
                </c:pt>
                <c:pt idx="21">
                  <c:v>1.7422578212481752</c:v>
                </c:pt>
                <c:pt idx="22">
                  <c:v>1.8174087815974425</c:v>
                </c:pt>
                <c:pt idx="23">
                  <c:v>1.8790276078389438</c:v>
                </c:pt>
                <c:pt idx="24">
                  <c:v>1.9258637416796316</c:v>
                </c:pt>
                <c:pt idx="25">
                  <c:v>1.9569814217680588</c:v>
                </c:pt>
                <c:pt idx="26">
                  <c:v>1.971800773751438</c:v>
                </c:pt>
                <c:pt idx="27">
                  <c:v>1.9701283164616039</c:v>
                </c:pt>
                <c:pt idx="28">
                  <c:v>1.9521748464316759</c:v>
                </c:pt>
                <c:pt idx="29">
                  <c:v>1.9185591957993644</c:v>
                </c:pt>
                <c:pt idx="30">
                  <c:v>1.8702970280637436</c:v>
                </c:pt>
                <c:pt idx="31">
                  <c:v>1.8087746058772751</c:v>
                </c:pt>
                <c:pt idx="32">
                  <c:v>1.735708286982792</c:v>
                </c:pt>
                <c:pt idx="33">
                  <c:v>1.6530913217820968</c:v>
                </c:pt>
                <c:pt idx="34">
                  <c:v>1.5631302778283982</c:v>
                </c:pt>
                <c:pt idx="35">
                  <c:v>1.4681740428112806</c:v>
                </c:pt>
                <c:pt idx="36">
                  <c:v>1.3706388051746965</c:v>
                </c:pt>
                <c:pt idx="37">
                  <c:v>1.2729326394903784</c:v>
                </c:pt>
                <c:pt idx="38">
                  <c:v>1.1773833081512473</c:v>
                </c:pt>
                <c:pt idx="39">
                  <c:v>1.0861726280129134</c:v>
                </c:pt>
                <c:pt idx="40">
                  <c:v>1.0012802578006543</c:v>
                </c:pt>
                <c:pt idx="41">
                  <c:v>0.92443907728818586</c:v>
                </c:pt>
                <c:pt idx="42">
                  <c:v>0.85710350750711783</c:v>
                </c:pt>
                <c:pt idx="43">
                  <c:v>0.80043122971733938</c:v>
                </c:pt>
                <c:pt idx="44">
                  <c:v>0.75527787233094845</c:v>
                </c:pt>
                <c:pt idx="45">
                  <c:v>0.72220342072020172</c:v>
                </c:pt>
                <c:pt idx="46">
                  <c:v>0.70148842775696241</c:v>
                </c:pt>
                <c:pt idx="47">
                  <c:v>0.69315761169528867</c:v>
                </c:pt>
                <c:pt idx="48">
                  <c:v>0.6970081529249238</c:v>
                </c:pt>
                <c:pt idx="49">
                  <c:v>0.71263995218611187</c:v>
                </c:pt>
                <c:pt idx="50">
                  <c:v>0.73948528011162706</c:v>
                </c:pt>
                <c:pt idx="51">
                  <c:v>0.77683560412654773</c:v>
                </c:pt>
                <c:pt idx="52">
                  <c:v>0.82386388330810245</c:v>
                </c:pt>
                <c:pt idx="53">
                  <c:v>0.87964122639265274</c:v>
                </c:pt>
                <c:pt idx="54">
                  <c:v>0.94314746188650522</c:v>
                </c:pt>
                <c:pt idx="55">
                  <c:v>1.0132758238735911</c:v>
                </c:pt>
                <c:pt idx="56">
                  <c:v>1.0888325705817596</c:v>
                </c:pt>
                <c:pt idx="57">
                  <c:v>1.1685328915139246</c:v>
                </c:pt>
                <c:pt idx="58">
                  <c:v>1.250994898367396</c:v>
                </c:pt>
                <c:pt idx="59">
                  <c:v>1.3347338183136834</c:v>
                </c:pt>
                <c:pt idx="60">
                  <c:v>1.4181587043594299</c:v>
                </c:pt>
                <c:pt idx="61">
                  <c:v>1.499574038112222</c:v>
                </c:pt>
                <c:pt idx="62">
                  <c:v>1.5771885170951363</c:v>
                </c:pt>
                <c:pt idx="63">
                  <c:v>1.6491330818382814</c:v>
                </c:pt>
                <c:pt idx="64">
                  <c:v>1.7134898353382633</c:v>
                </c:pt>
                <c:pt idx="65">
                  <c:v>1.7683329267594896</c:v>
                </c:pt>
                <c:pt idx="66">
                  <c:v>1.811781703595635</c:v>
                </c:pt>
                <c:pt idx="67">
                  <c:v>1.8420654825326561</c:v>
                </c:pt>
                <c:pt idx="68">
                  <c:v>1.8575981666276509</c:v>
                </c:pt>
                <c:pt idx="69">
                  <c:v>1.8570596880669059</c:v>
                </c:pt>
                <c:pt idx="70">
                  <c:v>1.8394799572203799</c:v>
                </c:pt>
                <c:pt idx="71">
                  <c:v>1.8043197626514922</c:v>
                </c:pt>
                <c:pt idx="72">
                  <c:v>1.7515420424987047</c:v>
                </c:pt>
                <c:pt idx="73">
                  <c:v>1.6816663133435739</c:v>
                </c:pt>
                <c:pt idx="74">
                  <c:v>1.5957989882402486</c:v>
                </c:pt>
                <c:pt idx="75">
                  <c:v>1.4956330159035318</c:v>
                </c:pt>
                <c:pt idx="76">
                  <c:v>1.3834118526098353</c:v>
                </c:pt>
                <c:pt idx="77">
                  <c:v>1.2618552710400663</c:v>
                </c:pt>
                <c:pt idx="78">
                  <c:v>1.1340478212274612</c:v>
                </c:pt>
                <c:pt idx="79">
                  <c:v>1.0032946376391947</c:v>
                </c:pt>
                <c:pt idx="80">
                  <c:v>0.87295332289512151</c:v>
                </c:pt>
                <c:pt idx="81">
                  <c:v>0.74625428985462428</c:v>
                </c:pt>
                <c:pt idx="82">
                  <c:v>0.62612459937369958</c:v>
                </c:pt>
                <c:pt idx="83">
                  <c:v>0.51503141320990331</c:v>
                </c:pt>
                <c:pt idx="84">
                  <c:v>0.41486026796461517</c:v>
                </c:pt>
                <c:pt idx="85">
                  <c:v>0.32684032108118943</c:v>
                </c:pt>
                <c:pt idx="86">
                  <c:v>0.25152374376897008</c:v>
                </c:pt>
                <c:pt idx="87">
                  <c:v>0.1888201473225859</c:v>
                </c:pt>
                <c:pt idx="88">
                  <c:v>0.13808026197818593</c:v>
                </c:pt>
                <c:pt idx="89">
                  <c:v>9.8217142761486714E-2</c:v>
                </c:pt>
                <c:pt idx="90">
                  <c:v>6.7849000991761776E-2</c:v>
                </c:pt>
                <c:pt idx="91">
                  <c:v>4.5446103209682537E-2</c:v>
                </c:pt>
                <c:pt idx="92">
                  <c:v>2.9465302426325418E-2</c:v>
                </c:pt>
                <c:pt idx="93">
                  <c:v>1.8459359593516515E-2</c:v>
                </c:pt>
                <c:pt idx="94">
                  <c:v>1.1153457854202237E-2</c:v>
                </c:pt>
                <c:pt idx="95">
                  <c:v>6.4870830677263552E-3</c:v>
                </c:pt>
                <c:pt idx="96">
                  <c:v>3.6245932182976215E-3</c:v>
                </c:pt>
                <c:pt idx="97">
                  <c:v>1.9414385804804879E-3</c:v>
                </c:pt>
                <c:pt idx="98">
                  <c:v>9.9469035743108268E-4</c:v>
                </c:pt>
                <c:pt idx="99">
                  <c:v>4.8635873737991933E-4</c:v>
                </c:pt>
                <c:pt idx="100">
                  <c:v>2.2640860306952386E-4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44-4943-B02E-7C991AC09E5C}"/>
            </c:ext>
          </c:extLst>
        </c:ser>
        <c:ser>
          <c:idx val="10"/>
          <c:order val="4"/>
          <c:tx>
            <c:strRef>
              <c:f>Sheet2!$M$4</c:f>
              <c:strCache>
                <c:ptCount val="1"/>
                <c:pt idx="0">
                  <c:v>Pd,tave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Sheet2!$M$5:$M$105</c:f>
              <c:numCache>
                <c:formatCode>General</c:formatCode>
                <c:ptCount val="101"/>
                <c:pt idx="0">
                  <c:v>0</c:v>
                </c:pt>
                <c:pt idx="1">
                  <c:v>4.5749940013336708E-3</c:v>
                </c:pt>
                <c:pt idx="2">
                  <c:v>1.8295235182080049E-2</c:v>
                </c:pt>
                <c:pt idx="3">
                  <c:v>4.1135351148419902E-2</c:v>
                </c:pt>
                <c:pt idx="4">
                  <c:v>7.3029507355297826E-2</c:v>
                </c:pt>
                <c:pt idx="5">
                  <c:v>0.1138515572845864</c:v>
                </c:pt>
                <c:pt idx="6">
                  <c:v>0.16339582461694604</c:v>
                </c:pt>
                <c:pt idx="7">
                  <c:v>0.22135894782311052</c:v>
                </c:pt>
                <c:pt idx="8">
                  <c:v>0.28732332586646631</c:v>
                </c:pt>
                <c:pt idx="9">
                  <c:v>0.3607427963963315</c:v>
                </c:pt>
                <c:pt idx="10">
                  <c:v>0.44093124814103357</c:v>
                </c:pt>
                <c:pt idx="11">
                  <c:v>0.52705490974840608</c:v>
                </c:pt>
                <c:pt idx="12">
                  <c:v>0.61812906048374083</c:v>
                </c:pt>
                <c:pt idx="13">
                  <c:v>0.71301986687556873</c:v>
                </c:pt>
                <c:pt idx="14">
                  <c:v>0.81045195771129719</c:v>
                </c:pt>
                <c:pt idx="15">
                  <c:v>0.9090222038743011</c:v>
                </c:pt>
                <c:pt idx="16">
                  <c:v>1.0072199683925742</c:v>
                </c:pt>
                <c:pt idx="17">
                  <c:v>1.1034538383857491</c:v>
                </c:pt>
                <c:pt idx="18">
                  <c:v>1.1960845512659695</c:v>
                </c:pt>
                <c:pt idx="19">
                  <c:v>1.2834634941273044</c:v>
                </c:pt>
                <c:pt idx="20">
                  <c:v>1.3639758039868173</c:v>
                </c:pt>
                <c:pt idx="21">
                  <c:v>1.4360867479428487</c:v>
                </c:pt>
                <c:pt idx="22">
                  <c:v>1.4983897403205677</c:v>
                </c:pt>
                <c:pt idx="23">
                  <c:v>1.5496540844237832</c:v>
                </c:pt>
                <c:pt idx="24">
                  <c:v>1.5888703357034291</c:v>
                </c:pt>
                <c:pt idx="25">
                  <c:v>1.6152910950092714</c:v>
                </c:pt>
                <c:pt idx="26">
                  <c:v>1.6284650746186822</c:v>
                </c:pt>
                <c:pt idx="27">
                  <c:v>1.6282624484961481</c:v>
                </c:pt>
                <c:pt idx="28">
                  <c:v>1.6148898051934217</c:v>
                </c:pt>
                <c:pt idx="29">
                  <c:v>1.5888934597241231</c:v>
                </c:pt>
                <c:pt idx="30">
                  <c:v>1.5511504309489181</c:v>
                </c:pt>
                <c:pt idx="31">
                  <c:v>1.5028470236104627</c:v>
                </c:pt>
                <c:pt idx="32">
                  <c:v>1.4454456295350979</c:v>
                </c:pt>
                <c:pt idx="33">
                  <c:v>1.3806410339047597</c:v>
                </c:pt>
                <c:pt idx="34">
                  <c:v>1.31030812963092</c:v>
                </c:pt>
                <c:pt idx="35">
                  <c:v>1.2364434563480835</c:v>
                </c:pt>
                <c:pt idx="36">
                  <c:v>1.1611033465990654</c:v>
                </c:pt>
                <c:pt idx="37">
                  <c:v>1.0863416467564941</c:v>
                </c:pt>
                <c:pt idx="38">
                  <c:v>1.0141499644309817</c:v>
                </c:pt>
                <c:pt idx="39">
                  <c:v>0.94640317446245581</c:v>
                </c:pt>
                <c:pt idx="40">
                  <c:v>0.88481250659645572</c:v>
                </c:pt>
                <c:pt idx="41">
                  <c:v>0.83088797095154987</c:v>
                </c:pt>
                <c:pt idx="42">
                  <c:v>0.78591119794001241</c:v>
                </c:pt>
                <c:pt idx="43">
                  <c:v>0.75091903298913132</c:v>
                </c:pt>
                <c:pt idx="44">
                  <c:v>0.726697493507655</c:v>
                </c:pt>
                <c:pt idx="45">
                  <c:v>0.71378502519803455</c:v>
                </c:pt>
                <c:pt idx="46">
                  <c:v>0.71248343937337166</c:v>
                </c:pt>
                <c:pt idx="47">
                  <c:v>0.72287451311941353</c:v>
                </c:pt>
                <c:pt idx="48">
                  <c:v>0.74484001564224167</c:v>
                </c:pt>
                <c:pt idx="49">
                  <c:v>0.77808289601348835</c:v>
                </c:pt>
                <c:pt idx="50">
                  <c:v>0.82214752245868994</c:v>
                </c:pt>
                <c:pt idx="51">
                  <c:v>0.87643717970083757</c:v>
                </c:pt>
                <c:pt idx="52">
                  <c:v>0.94022747612488033</c:v>
                </c:pt>
                <c:pt idx="53">
                  <c:v>1.0126748474182226</c:v>
                </c:pt>
                <c:pt idx="54">
                  <c:v>1.0928199262726914</c:v>
                </c:pt>
                <c:pt idx="55">
                  <c:v>1.1795861386514437</c:v>
                </c:pt>
                <c:pt idx="56">
                  <c:v>1.2717744503993194</c:v>
                </c:pt>
                <c:pt idx="57">
                  <c:v>1.3680556939516693</c:v>
                </c:pt>
                <c:pt idx="58">
                  <c:v>1.4669623300181918</c:v>
                </c:pt>
                <c:pt idx="59">
                  <c:v>1.5668818247795049</c:v>
                </c:pt>
                <c:pt idx="60">
                  <c:v>1.6660540336376648</c:v>
                </c:pt>
                <c:pt idx="61">
                  <c:v>1.7625750627325616</c:v>
                </c:pt>
                <c:pt idx="62">
                  <c:v>1.8544100125536231</c:v>
                </c:pt>
                <c:pt idx="63">
                  <c:v>1.9394167747062392</c:v>
                </c:pt>
                <c:pt idx="64">
                  <c:v>2.0153826318425114</c:v>
                </c:pt>
                <c:pt idx="65">
                  <c:v>2.0800747811362794</c:v>
                </c:pt>
                <c:pt idx="66">
                  <c:v>2.1313050482412348</c:v>
                </c:pt>
                <c:pt idx="67">
                  <c:v>2.1670079789415908</c:v>
                </c:pt>
                <c:pt idx="68">
                  <c:v>2.1853302088099995</c:v>
                </c:pt>
                <c:pt idx="69">
                  <c:v>2.1847275672659059</c:v>
                </c:pt>
                <c:pt idx="70">
                  <c:v>2.1640648609546225</c:v>
                </c:pt>
                <c:pt idx="71">
                  <c:v>2.1227118361616779</c:v>
                </c:pt>
                <c:pt idx="72">
                  <c:v>2.0606276182788448</c:v>
                </c:pt>
                <c:pt idx="73">
                  <c:v>1.9784251793134684</c:v>
                </c:pt>
                <c:pt idx="74">
                  <c:v>1.8774073169859884</c:v>
                </c:pt>
                <c:pt idx="75">
                  <c:v>1.7595664480734963</c:v>
                </c:pt>
                <c:pt idx="76">
                  <c:v>1.627542371691203</c:v>
                </c:pt>
                <c:pt idx="77">
                  <c:v>1.4845350856531525</c:v>
                </c:pt>
                <c:pt idx="78">
                  <c:v>1.3341736297010134</c:v>
                </c:pt>
                <c:pt idx="79">
                  <c:v>1.1803464889144804</c:v>
                </c:pt>
                <c:pt idx="80">
                  <c:v>1.0270038363258922</c:v>
                </c:pt>
                <c:pt idx="81">
                  <c:v>0.87794618695165982</c:v>
                </c:pt>
                <c:pt idx="82">
                  <c:v>0.73661715789709203</c:v>
                </c:pt>
                <c:pt idx="83">
                  <c:v>0.60591930108037317</c:v>
                </c:pt>
                <c:pt idx="84">
                  <c:v>0.48807089943870652</c:v>
                </c:pt>
                <c:pt idx="85">
                  <c:v>0.38451802292606446</c:v>
                </c:pt>
                <c:pt idx="86">
                  <c:v>0.29591028593494795</c:v>
                </c:pt>
                <c:pt idx="87">
                  <c:v>0.22214134941156038</c:v>
                </c:pt>
                <c:pt idx="88">
                  <c:v>0.16244736686722755</c:v>
                </c:pt>
                <c:pt idx="89">
                  <c:v>0.11554957964830802</c:v>
                </c:pt>
                <c:pt idx="90">
                  <c:v>7.9822354078103688E-2</c:v>
                </c:pt>
                <c:pt idx="91">
                  <c:v>5.3466003763813164E-2</c:v>
                </c:pt>
                <c:pt idx="92">
                  <c:v>3.466506167307741E-2</c:v>
                </c:pt>
                <c:pt idx="93">
                  <c:v>2.1716893637475379E-2</c:v>
                </c:pt>
                <c:pt idx="94">
                  <c:v>1.3121715121834457E-2</c:v>
                </c:pt>
                <c:pt idx="95">
                  <c:v>7.6318624323328133E-3</c:v>
                </c:pt>
                <c:pt idx="96">
                  <c:v>4.2642273155380885E-3</c:v>
                </c:pt>
                <c:pt idx="97">
                  <c:v>2.2840453887620579E-3</c:v>
                </c:pt>
                <c:pt idx="98">
                  <c:v>1.1702239499052493E-3</c:v>
                </c:pt>
                <c:pt idx="99">
                  <c:v>5.7218674985398113E-4</c:v>
                </c:pt>
                <c:pt idx="100">
                  <c:v>2.6636306243312164E-4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F44-4943-B02E-7C991AC0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721327"/>
        <c:axId val="1727719887"/>
      </c:scatterChart>
      <c:valAx>
        <c:axId val="172772132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719887"/>
        <c:crosses val="autoZero"/>
        <c:crossBetween val="midCat"/>
      </c:valAx>
      <c:valAx>
        <c:axId val="172771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721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Sheet1!$L$3:$L$14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Sheet1!$M$3:$M$14</c:f>
              <c:numCache>
                <c:formatCode>General</c:formatCode>
                <c:ptCount val="12"/>
                <c:pt idx="0">
                  <c:v>0</c:v>
                </c:pt>
                <c:pt idx="1">
                  <c:v>0.35000000000000003</c:v>
                </c:pt>
                <c:pt idx="2">
                  <c:v>0.35000000000000003</c:v>
                </c:pt>
                <c:pt idx="3">
                  <c:v>2</c:v>
                </c:pt>
                <c:pt idx="4">
                  <c:v>2</c:v>
                </c:pt>
                <c:pt idx="5">
                  <c:v>1.4999999999999998</c:v>
                </c:pt>
                <c:pt idx="6">
                  <c:v>1.4999999999999998</c:v>
                </c:pt>
                <c:pt idx="7">
                  <c:v>1</c:v>
                </c:pt>
                <c:pt idx="8">
                  <c:v>1</c:v>
                </c:pt>
                <c:pt idx="9">
                  <c:v>0.15</c:v>
                </c:pt>
                <c:pt idx="10">
                  <c:v>0.15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37-4969-ABBA-54241AC7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455391"/>
        <c:axId val="1892454911"/>
      </c:scatterChart>
      <c:valAx>
        <c:axId val="1892455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454911"/>
        <c:crosses val="autoZero"/>
        <c:crossBetween val="midCat"/>
      </c:valAx>
      <c:valAx>
        <c:axId val="189245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45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Bayesian</a:t>
            </a:r>
            <a:r>
              <a:rPr lang="en-US" baseline="0"/>
              <a:t> Combined Source 1 and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Sheet1!$W$2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Sheet1!$V$3:$V$14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Sheet1!$W$3:$W$14</c:f>
              <c:numCache>
                <c:formatCode>General</c:formatCode>
                <c:ptCount val="12"/>
                <c:pt idx="0">
                  <c:v>0</c:v>
                </c:pt>
                <c:pt idx="1">
                  <c:v>5.8626465661641557E-2</c:v>
                </c:pt>
                <c:pt idx="2">
                  <c:v>5.8626465661641557E-2</c:v>
                </c:pt>
                <c:pt idx="3">
                  <c:v>0.78168620882188744</c:v>
                </c:pt>
                <c:pt idx="4">
                  <c:v>0.78168620882188744</c:v>
                </c:pt>
                <c:pt idx="5">
                  <c:v>1.6750418760469012</c:v>
                </c:pt>
                <c:pt idx="6">
                  <c:v>1.6750418760469012</c:v>
                </c:pt>
                <c:pt idx="7">
                  <c:v>2.2333891680625353</c:v>
                </c:pt>
                <c:pt idx="8">
                  <c:v>2.2333891680625353</c:v>
                </c:pt>
                <c:pt idx="9">
                  <c:v>0.25125628140703515</c:v>
                </c:pt>
                <c:pt idx="10">
                  <c:v>0.25125628140703515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2-412C-8251-8CBB0732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029503"/>
        <c:axId val="1892030943"/>
      </c:scatterChart>
      <c:valAx>
        <c:axId val="189202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030943"/>
        <c:crosses val="autoZero"/>
        <c:crossBetween val="midCat"/>
      </c:valAx>
      <c:valAx>
        <c:axId val="189203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02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Straight</a:t>
            </a:r>
            <a:r>
              <a:rPr lang="en-US" baseline="0"/>
              <a:t> Averaged Source 1 and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Sheet1!$AH$2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Sheet1!$AG$3:$AG$14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Sheet1!$AH$3:$AH$14</c:f>
              <c:numCache>
                <c:formatCode>General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1.175</c:v>
                </c:pt>
                <c:pt idx="4">
                  <c:v>1.175</c:v>
                </c:pt>
                <c:pt idx="5">
                  <c:v>1.25</c:v>
                </c:pt>
                <c:pt idx="6">
                  <c:v>1.25</c:v>
                </c:pt>
                <c:pt idx="7">
                  <c:v>1.5</c:v>
                </c:pt>
                <c:pt idx="8">
                  <c:v>1.5</c:v>
                </c:pt>
                <c:pt idx="9">
                  <c:v>0.82499999999999984</c:v>
                </c:pt>
                <c:pt idx="10">
                  <c:v>0.82499999999999984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C-47BA-A044-629D4C9D6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25631"/>
        <c:axId val="1948726591"/>
      </c:scatterChart>
      <c:valAx>
        <c:axId val="194872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26591"/>
        <c:crosses val="autoZero"/>
        <c:crossBetween val="midCat"/>
      </c:valAx>
      <c:valAx>
        <c:axId val="1948726591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2563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Trust</a:t>
            </a:r>
            <a:r>
              <a:rPr lang="en-US" baseline="0"/>
              <a:t> Averaged Source 1 and 2, T1=1.0, T2=0.7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Sheet1!$AS$2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Sheet1!$AR$3:$AR$14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Sheet1!$AS$3:$AS$14</c:f>
              <c:numCache>
                <c:formatCode>General</c:formatCode>
                <c:ptCount val="12"/>
                <c:pt idx="0">
                  <c:v>0</c:v>
                </c:pt>
                <c:pt idx="1">
                  <c:v>0.2323529411764706</c:v>
                </c:pt>
                <c:pt idx="2">
                  <c:v>0.2323529411764706</c:v>
                </c:pt>
                <c:pt idx="3">
                  <c:v>1.0294117647058825</c:v>
                </c:pt>
                <c:pt idx="4">
                  <c:v>1.0294117647058825</c:v>
                </c:pt>
                <c:pt idx="5">
                  <c:v>1.2058823529411764</c:v>
                </c:pt>
                <c:pt idx="6">
                  <c:v>1.2058823529411764</c:v>
                </c:pt>
                <c:pt idx="7">
                  <c:v>1.5882352941176472</c:v>
                </c:pt>
                <c:pt idx="8">
                  <c:v>1.5882352941176472</c:v>
                </c:pt>
                <c:pt idx="9">
                  <c:v>0.94411764705882339</c:v>
                </c:pt>
                <c:pt idx="10">
                  <c:v>0.94411764705882339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4-4393-A739-07FF1F63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42575"/>
        <c:axId val="1739244015"/>
      </c:scatterChart>
      <c:valAx>
        <c:axId val="173924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44015"/>
        <c:crosses val="autoZero"/>
        <c:crossBetween val="midCat"/>
      </c:valAx>
      <c:valAx>
        <c:axId val="1739244015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42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Sheet1!$BD$2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Sheet1!$BC$3:$BC$14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Sheet1!$BD$3:$BD$14</c:f>
              <c:numCache>
                <c:formatCode>General</c:formatCode>
                <c:ptCount val="12"/>
                <c:pt idx="0">
                  <c:v>0</c:v>
                </c:pt>
                <c:pt idx="1">
                  <c:v>0.25769230769230772</c:v>
                </c:pt>
                <c:pt idx="2">
                  <c:v>0.25769230769230772</c:v>
                </c:pt>
                <c:pt idx="3">
                  <c:v>1.2384615384615385</c:v>
                </c:pt>
                <c:pt idx="4">
                  <c:v>1.2384615384615385</c:v>
                </c:pt>
                <c:pt idx="5">
                  <c:v>1.2692307692307694</c:v>
                </c:pt>
                <c:pt idx="6">
                  <c:v>1.2692307692307694</c:v>
                </c:pt>
                <c:pt idx="7">
                  <c:v>1.4615384615384617</c:v>
                </c:pt>
                <c:pt idx="8">
                  <c:v>1.4615384615384617</c:v>
                </c:pt>
                <c:pt idx="9">
                  <c:v>0.77307692307692311</c:v>
                </c:pt>
                <c:pt idx="10">
                  <c:v>0.77307692307692311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0E-43A2-B0F2-93EBE386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253951"/>
        <c:axId val="1947255871"/>
      </c:scatterChart>
      <c:valAx>
        <c:axId val="194725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255871"/>
        <c:crosses val="autoZero"/>
        <c:crossBetween val="midCat"/>
      </c:valAx>
      <c:valAx>
        <c:axId val="194725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253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</a:t>
            </a:r>
            <a:r>
              <a:rPr lang="en-US" baseline="0"/>
              <a:t> Density of Source 1, Source 2, and their Bayesian Combination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64-4BFB-AD0B-ECAAE1213362}"/>
            </c:ext>
          </c:extLst>
        </c:ser>
        <c:ser>
          <c:idx val="1"/>
          <c:order val="1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64-4BFB-AD0B-ECAAE1213362}"/>
            </c:ext>
          </c:extLst>
        </c:ser>
        <c:ser>
          <c:idx val="2"/>
          <c:order val="2"/>
          <c:tx>
            <c:strRef>
              <c:f>Sheet2!$I$4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Sheet2!$I$5:$I$105</c:f>
              <c:numCache>
                <c:formatCode>General</c:formatCode>
                <c:ptCount val="101"/>
                <c:pt idx="0">
                  <c:v>0</c:v>
                </c:pt>
                <c:pt idx="1">
                  <c:v>8.0148284445592781E-12</c:v>
                </c:pt>
                <c:pt idx="2">
                  <c:v>2.0512642035933734E-9</c:v>
                </c:pt>
                <c:pt idx="3">
                  <c:v>5.2534676097979963E-8</c:v>
                </c:pt>
                <c:pt idx="4">
                  <c:v>5.2403561846970615E-7</c:v>
                </c:pt>
                <c:pt idx="5">
                  <c:v>3.116446844488907E-6</c:v>
                </c:pt>
                <c:pt idx="6">
                  <c:v>1.3355063221105568E-5</c:v>
                </c:pt>
                <c:pt idx="7">
                  <c:v>4.5622328161638188E-5</c:v>
                </c:pt>
                <c:pt idx="8">
                  <c:v>1.3194550236096287E-4</c:v>
                </c:pt>
                <c:pt idx="9">
                  <c:v>3.3583363335548493E-4</c:v>
                </c:pt>
                <c:pt idx="10">
                  <c:v>7.7236895223226868E-4</c:v>
                </c:pt>
                <c:pt idx="11">
                  <c:v>1.6354665273167392E-3</c:v>
                </c:pt>
                <c:pt idx="12">
                  <c:v>3.2326861887402567E-3</c:v>
                </c:pt>
                <c:pt idx="13">
                  <c:v>6.0271933318433845E-3</c:v>
                </c:pt>
                <c:pt idx="14">
                  <c:v>1.0685426341581337E-2</c:v>
                </c:pt>
                <c:pt idx="15">
                  <c:v>1.8127777739224121E-2</c:v>
                </c:pt>
                <c:pt idx="16">
                  <c:v>2.9578213521394954E-2</c:v>
                </c:pt>
                <c:pt idx="17">
                  <c:v>4.660736356647073E-2</c:v>
                </c:pt>
                <c:pt idx="18">
                  <c:v>7.1162379788207497E-2</c:v>
                </c:pt>
                <c:pt idx="19">
                  <c:v>0.10557597523490475</c:v>
                </c:pt>
                <c:pt idx="20">
                  <c:v>0.15254674104695298</c:v>
                </c:pt>
                <c:pt idx="21">
                  <c:v>0.21508329751828931</c:v>
                </c:pt>
                <c:pt idx="22">
                  <c:v>0.29640624325245862</c:v>
                </c:pt>
                <c:pt idx="23">
                  <c:v>0.39980432629724083</c:v>
                </c:pt>
                <c:pt idx="24">
                  <c:v>0.52844477443248716</c:v>
                </c:pt>
                <c:pt idx="25">
                  <c:v>0.6851421588603841</c:v>
                </c:pt>
                <c:pt idx="26">
                  <c:v>0.8720952483398966</c:v>
                </c:pt>
                <c:pt idx="27">
                  <c:v>1.09060661165218</c:v>
                </c:pt>
                <c:pt idx="28">
                  <c:v>1.3408046877975348</c:v>
                </c:pt>
                <c:pt idx="29">
                  <c:v>1.621392021744704</c:v>
                </c:pt>
                <c:pt idx="30">
                  <c:v>1.9294456948052794</c:v>
                </c:pt>
                <c:pt idx="31">
                  <c:v>2.2602960625884672</c:v>
                </c:pt>
                <c:pt idx="32">
                  <c:v>2.6075073073093868</c:v>
                </c:pt>
                <c:pt idx="33">
                  <c:v>2.962977820620325</c:v>
                </c:pt>
                <c:pt idx="34">
                  <c:v>3.317170185580292</c:v>
                </c:pt>
                <c:pt idx="35">
                  <c:v>3.659470012486326</c:v>
                </c:pt>
                <c:pt idx="36">
                  <c:v>3.9786609533366359</c:v>
                </c:pt>
                <c:pt idx="37">
                  <c:v>4.2634910276321891</c:v>
                </c:pt>
                <c:pt idx="38">
                  <c:v>4.5032942866642172</c:v>
                </c:pt>
                <c:pt idx="39">
                  <c:v>4.6886232137791151</c:v>
                </c:pt>
                <c:pt idx="40">
                  <c:v>4.8118423527506557</c:v>
                </c:pt>
                <c:pt idx="41">
                  <c:v>4.8676333972488619</c:v>
                </c:pt>
                <c:pt idx="42">
                  <c:v>4.8533667962624829</c:v>
                </c:pt>
                <c:pt idx="43">
                  <c:v>4.7693046731826767</c:v>
                </c:pt>
                <c:pt idx="44">
                  <c:v>4.61861373355908</c:v>
                </c:pt>
                <c:pt idx="45">
                  <c:v>4.4071834924747213</c:v>
                </c:pt>
                <c:pt idx="46">
                  <c:v>4.1432628074541134</c:v>
                </c:pt>
                <c:pt idx="47">
                  <c:v>3.8369443716989844</c:v>
                </c:pt>
                <c:pt idx="48">
                  <c:v>3.4995405763799394</c:v>
                </c:pt>
                <c:pt idx="49">
                  <c:v>3.1429033836007938</c:v>
                </c:pt>
                <c:pt idx="50">
                  <c:v>2.7787445091372494</c:v>
                </c:pt>
                <c:pt idx="51">
                  <c:v>2.4180099468178251</c:v>
                </c:pt>
                <c:pt idx="52">
                  <c:v>2.0703550808492843</c:v>
                </c:pt>
                <c:pt idx="53">
                  <c:v>1.7437544283244755</c:v>
                </c:pt>
                <c:pt idx="54">
                  <c:v>1.4442650586507046</c:v>
                </c:pt>
                <c:pt idx="55">
                  <c:v>1.1759468608711794</c:v>
                </c:pt>
                <c:pt idx="56">
                  <c:v>0.94092798955520884</c:v>
                </c:pt>
                <c:pt idx="57">
                  <c:v>0.73959166594866632</c:v>
                </c:pt>
                <c:pt idx="58">
                  <c:v>0.57085221380800266</c:v>
                </c:pt>
                <c:pt idx="59">
                  <c:v>0.43248433011424209</c:v>
                </c:pt>
                <c:pt idx="60">
                  <c:v>0.32147005644604038</c:v>
                </c:pt>
                <c:pt idx="61">
                  <c:v>0.23433209414136255</c:v>
                </c:pt>
                <c:pt idx="62">
                  <c:v>0.16742895699666083</c:v>
                </c:pt>
                <c:pt idx="63">
                  <c:v>0.11719573582771033</c:v>
                </c:pt>
                <c:pt idx="64">
                  <c:v>8.0322719862630773E-2</c:v>
                </c:pt>
                <c:pt idx="65">
                  <c:v>5.3871723869105416E-2</c:v>
                </c:pt>
                <c:pt idx="66">
                  <c:v>3.5335957678966655E-2</c:v>
                </c:pt>
                <c:pt idx="67">
                  <c:v>2.2653259688399412E-2</c:v>
                </c:pt>
                <c:pt idx="68">
                  <c:v>1.4184461930006716E-2</c:v>
                </c:pt>
                <c:pt idx="69">
                  <c:v>8.6688097674514891E-3</c:v>
                </c:pt>
                <c:pt idx="70">
                  <c:v>5.1671579318318802E-3</c:v>
                </c:pt>
                <c:pt idx="71">
                  <c:v>3.0016177988849901E-3</c:v>
                </c:pt>
                <c:pt idx="72">
                  <c:v>1.6979312916841451E-3</c:v>
                </c:pt>
                <c:pt idx="73">
                  <c:v>9.3449910248186488E-4</c:v>
                </c:pt>
                <c:pt idx="74">
                  <c:v>4.9997397692618515E-4</c:v>
                </c:pt>
                <c:pt idx="75">
                  <c:v>2.597905542001694E-4</c:v>
                </c:pt>
                <c:pt idx="76">
                  <c:v>1.3097421864467944E-4</c:v>
                </c:pt>
                <c:pt idx="77">
                  <c:v>6.4002139072445727E-5</c:v>
                </c:pt>
                <c:pt idx="78">
                  <c:v>3.0282310647910518E-5</c:v>
                </c:pt>
                <c:pt idx="79">
                  <c:v>1.3857605540006211E-5</c:v>
                </c:pt>
                <c:pt idx="80">
                  <c:v>6.1261731819258527E-6</c:v>
                </c:pt>
                <c:pt idx="81">
                  <c:v>2.6131665038536576E-6</c:v>
                </c:pt>
                <c:pt idx="82">
                  <c:v>1.0741706657207952E-6</c:v>
                </c:pt>
                <c:pt idx="83">
                  <c:v>4.2494772778071425E-7</c:v>
                </c:pt>
                <c:pt idx="84">
                  <c:v>1.6156842390011529E-7</c:v>
                </c:pt>
                <c:pt idx="85">
                  <c:v>5.8953987320461196E-8</c:v>
                </c:pt>
                <c:pt idx="86">
                  <c:v>2.0613696787656147E-8</c:v>
                </c:pt>
                <c:pt idx="87">
                  <c:v>6.8961590184349338E-9</c:v>
                </c:pt>
                <c:pt idx="88">
                  <c:v>2.203745575346725E-9</c:v>
                </c:pt>
                <c:pt idx="89">
                  <c:v>6.715572195675619E-10</c:v>
                </c:pt>
                <c:pt idx="90">
                  <c:v>1.9480765385285576E-10</c:v>
                </c:pt>
                <c:pt idx="91">
                  <c:v>5.3694884360428429E-11</c:v>
                </c:pt>
                <c:pt idx="92">
                  <c:v>1.4035683649131079E-11</c:v>
                </c:pt>
                <c:pt idx="93">
                  <c:v>3.4725153023335766E-12</c:v>
                </c:pt>
                <c:pt idx="94">
                  <c:v>8.1145807634659779E-13</c:v>
                </c:pt>
                <c:pt idx="95">
                  <c:v>1.7871656073999349E-13</c:v>
                </c:pt>
                <c:pt idx="96">
                  <c:v>3.7014229050729443E-14</c:v>
                </c:pt>
                <c:pt idx="97">
                  <c:v>7.1923031428254292E-15</c:v>
                </c:pt>
                <c:pt idx="98">
                  <c:v>1.3080168875939323E-15</c:v>
                </c:pt>
                <c:pt idx="99">
                  <c:v>2.2208277062557389E-16</c:v>
                </c:pt>
                <c:pt idx="100">
                  <c:v>3.5110795187444713E-17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64-4BFB-AD0B-ECAAE1213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477423"/>
        <c:axId val="1854476463"/>
      </c:scatterChart>
      <c:valAx>
        <c:axId val="185447742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76463"/>
        <c:crosses val="autoZero"/>
        <c:crossBetween val="midCat"/>
        <c:majorUnit val="0.1"/>
      </c:valAx>
      <c:valAx>
        <c:axId val="185447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774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1 Probability Density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79-40E5-AAE9-F7CAE9408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93535"/>
        <c:axId val="2004394495"/>
      </c:scatterChart>
      <c:valAx>
        <c:axId val="200439353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302448498987746"/>
              <c:y val="0.93665676967328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4495"/>
        <c:crosses val="autoZero"/>
        <c:crossBetween val="midCat"/>
      </c:valAx>
      <c:valAx>
        <c:axId val="20043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Sheet2!$C$116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Sheet2!$C$117:$C$127</c:f>
              <c:numCache>
                <c:formatCode>General</c:formatCode>
                <c:ptCount val="11"/>
                <c:pt idx="0">
                  <c:v>0</c:v>
                </c:pt>
                <c:pt idx="1">
                  <c:v>8.4998494312323877E-5</c:v>
                </c:pt>
                <c:pt idx="2">
                  <c:v>5.4390648036575099E-3</c:v>
                </c:pt>
                <c:pt idx="3">
                  <c:v>6.179964441306568E-2</c:v>
                </c:pt>
                <c:pt idx="4">
                  <c:v>0.34129633431019468</c:v>
                </c:pt>
                <c:pt idx="5">
                  <c:v>1.2079046534116471</c:v>
                </c:pt>
                <c:pt idx="6">
                  <c:v>2.8228989036027552</c:v>
                </c:pt>
                <c:pt idx="7">
                  <c:v>3.6787944117144233</c:v>
                </c:pt>
                <c:pt idx="8">
                  <c:v>1.7459062323361685</c:v>
                </c:pt>
                <c:pt idx="9">
                  <c:v>0.13569800181436914</c:v>
                </c:pt>
                <c:pt idx="10">
                  <c:v>4.528172061299382E-4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CF-4C9C-B612-F8B382E5D50F}"/>
            </c:ext>
          </c:extLst>
        </c:ser>
        <c:ser>
          <c:idx val="1"/>
          <c:order val="1"/>
          <c:tx>
            <c:strRef>
              <c:f>Sheet2!$E$116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Sheet2!$E$117:$E$127</c:f>
              <c:numCache>
                <c:formatCode>General</c:formatCode>
                <c:ptCount val="11"/>
                <c:pt idx="0">
                  <c:v>0</c:v>
                </c:pt>
                <c:pt idx="1">
                  <c:v>1.0707116047792071</c:v>
                </c:pt>
                <c:pt idx="2">
                  <c:v>3.3047425742484728</c:v>
                </c:pt>
                <c:pt idx="3">
                  <c:v>3.6787944117144233</c:v>
                </c:pt>
                <c:pt idx="4">
                  <c:v>1.6612641812911164</c:v>
                </c:pt>
                <c:pt idx="5">
                  <c:v>0.27106590681160564</c:v>
                </c:pt>
                <c:pt idx="6">
                  <c:v>1.3418505116100474E-2</c:v>
                </c:pt>
                <c:pt idx="7">
                  <c:v>1.6550272633902548E-4</c:v>
                </c:pt>
                <c:pt idx="8">
                  <c:v>4.1345408690430581E-7</c:v>
                </c:pt>
                <c:pt idx="9">
                  <c:v>1.691575934885175E-10</c:v>
                </c:pt>
                <c:pt idx="10">
                  <c:v>9.1364331170177566E-15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CF-4C9C-B612-F8B382E5D50F}"/>
            </c:ext>
          </c:extLst>
        </c:ser>
        <c:ser>
          <c:idx val="2"/>
          <c:order val="2"/>
          <c:tx>
            <c:strRef>
              <c:f>Sheet2!$I$116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Sheet2!$I$117:$I$127</c:f>
              <c:numCache>
                <c:formatCode>General</c:formatCode>
                <c:ptCount val="11"/>
                <c:pt idx="0">
                  <c:v>0</c:v>
                </c:pt>
                <c:pt idx="1">
                  <c:v>7.7236933784243216E-4</c:v>
                </c:pt>
                <c:pt idx="2">
                  <c:v>0.15254681720689348</c:v>
                </c:pt>
                <c:pt idx="3">
                  <c:v>1.9294466580934388</c:v>
                </c:pt>
                <c:pt idx="4">
                  <c:v>4.8118447550938672</c:v>
                </c:pt>
                <c:pt idx="5">
                  <c:v>2.7787458964433078</c:v>
                </c:pt>
                <c:pt idx="6">
                  <c:v>0.32147021694203426</c:v>
                </c:pt>
                <c:pt idx="7">
                  <c:v>5.1671605115687878E-3</c:v>
                </c:pt>
                <c:pt idx="8">
                  <c:v>6.1261762404573894E-6</c:v>
                </c:pt>
                <c:pt idx="9">
                  <c:v>1.9480775111184542E-10</c:v>
                </c:pt>
                <c:pt idx="10">
                  <c:v>3.5110812716739355E-17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CF-4C9C-B612-F8B382E5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15103"/>
        <c:axId val="1954217503"/>
      </c:scatterChart>
      <c:valAx>
        <c:axId val="195421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217503"/>
        <c:crosses val="autoZero"/>
        <c:crossBetween val="midCat"/>
      </c:valAx>
      <c:valAx>
        <c:axId val="19542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215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14</xdr:row>
      <xdr:rowOff>66674</xdr:rowOff>
    </xdr:from>
    <xdr:to>
      <xdr:col>10</xdr:col>
      <xdr:colOff>0</xdr:colOff>
      <xdr:row>34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C4C23F-C8C3-F83E-B97B-73A32EFFE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</xdr:colOff>
      <xdr:row>14</xdr:row>
      <xdr:rowOff>66675</xdr:rowOff>
    </xdr:from>
    <xdr:to>
      <xdr:col>20</xdr:col>
      <xdr:colOff>533400</xdr:colOff>
      <xdr:row>35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C50028-B598-BC8A-608C-F0CD121FA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9525</xdr:colOff>
      <xdr:row>14</xdr:row>
      <xdr:rowOff>66674</xdr:rowOff>
    </xdr:from>
    <xdr:to>
      <xdr:col>30</xdr:col>
      <xdr:colOff>600075</xdr:colOff>
      <xdr:row>35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C6FB74-BC6B-A120-6B31-22FA4AD47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276224</xdr:colOff>
      <xdr:row>14</xdr:row>
      <xdr:rowOff>85724</xdr:rowOff>
    </xdr:from>
    <xdr:to>
      <xdr:col>41</xdr:col>
      <xdr:colOff>361949</xdr:colOff>
      <xdr:row>35</xdr:row>
      <xdr:rowOff>38099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E9455D5-379C-F044-445C-DC0735F597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42</xdr:col>
      <xdr:colOff>485775</xdr:colOff>
      <xdr:row>14</xdr:row>
      <xdr:rowOff>57150</xdr:rowOff>
    </xdr:from>
    <xdr:to>
      <xdr:col>52</xdr:col>
      <xdr:colOff>485775</xdr:colOff>
      <xdr:row>35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61852C-661A-E8EF-269B-9131AD7A0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352424</xdr:colOff>
      <xdr:row>14</xdr:row>
      <xdr:rowOff>76199</xdr:rowOff>
    </xdr:from>
    <xdr:to>
      <xdr:col>63</xdr:col>
      <xdr:colOff>438149</xdr:colOff>
      <xdr:row>35</xdr:row>
      <xdr:rowOff>47624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B9F695-B8AD-A521-227D-AD5B1C177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61</xdr:row>
      <xdr:rowOff>42861</xdr:rowOff>
    </xdr:from>
    <xdr:to>
      <xdr:col>26</xdr:col>
      <xdr:colOff>466724</xdr:colOff>
      <xdr:row>86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F077C-8F8B-4278-8EAA-913F35C18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7</xdr:row>
      <xdr:rowOff>0</xdr:rowOff>
    </xdr:from>
    <xdr:to>
      <xdr:col>41</xdr:col>
      <xdr:colOff>300039</xdr:colOff>
      <xdr:row>32</xdr:row>
      <xdr:rowOff>90489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18EEAE-D115-4BAD-8881-F99F7150B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295275</xdr:colOff>
      <xdr:row>115</xdr:row>
      <xdr:rowOff>0</xdr:rowOff>
    </xdr:from>
    <xdr:to>
      <xdr:col>29</xdr:col>
      <xdr:colOff>600075</xdr:colOff>
      <xdr:row>128</xdr:row>
      <xdr:rowOff>185737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80F7DE2-6F91-40D8-AF36-791C28C7F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37</xdr:col>
      <xdr:colOff>150781</xdr:colOff>
      <xdr:row>18</xdr:row>
      <xdr:rowOff>175101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ADDF172-5FD3-4D8B-9A38-558AC6988CF9}"/>
            </a:ext>
          </a:extLst>
        </xdr:cNvPr>
        <xdr:cNvSpPr txBox="1"/>
      </xdr:nvSpPr>
      <xdr:spPr>
        <a:xfrm>
          <a:off x="22067806" y="36041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160306</xdr:colOff>
      <xdr:row>19</xdr:row>
      <xdr:rowOff>127476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9387059-E7C8-4CD2-822F-A5925BEBC128}"/>
            </a:ext>
          </a:extLst>
        </xdr:cNvPr>
        <xdr:cNvSpPr txBox="1"/>
      </xdr:nvSpPr>
      <xdr:spPr>
        <a:xfrm>
          <a:off x="22077331" y="374697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179356</xdr:colOff>
      <xdr:row>21</xdr:row>
      <xdr:rowOff>108426</xdr:rowOff>
    </xdr:from>
    <xdr:ext cx="483274" cy="3913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4176370-5B75-4750-8A1D-9874FFE859E1}"/>
                </a:ext>
              </a:extLst>
            </xdr:cNvPr>
            <xdr:cNvSpPr txBox="1"/>
          </xdr:nvSpPr>
          <xdr:spPr>
            <a:xfrm>
              <a:off x="22096381" y="4108926"/>
              <a:ext cx="483274" cy="391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.6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.7</m:t>
                        </m:r>
                      </m:sub>
                    </m:sSub>
                  </m:oMath>
                </m:oMathPara>
              </a14:m>
              <a:endParaRPr lang="en-US" sz="1400" b="0"/>
            </a:p>
            <a:p>
              <a:endParaRPr lang="en-US" sz="1100"/>
            </a:p>
          </xdr:txBody>
        </xdr:sp>
      </mc:Choice>
      <mc:Fallback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4176370-5B75-4750-8A1D-9874FFE859E1}"/>
                </a:ext>
              </a:extLst>
            </xdr:cNvPr>
            <xdr:cNvSpPr txBox="1"/>
          </xdr:nvSpPr>
          <xdr:spPr>
            <a:xfrm>
              <a:off x="22096381" y="4108926"/>
              <a:ext cx="483274" cy="391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0" i="0">
                  <a:latin typeface="Cambria Math" panose="02040503050406030204" pitchFamily="18" charset="0"/>
                </a:rPr>
                <a:t>𝑃_(.6𝑡𝑜.7)</a:t>
              </a:r>
              <a:endParaRPr lang="en-US" sz="1400" b="0"/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38</xdr:col>
      <xdr:colOff>217456</xdr:colOff>
      <xdr:row>21</xdr:row>
      <xdr:rowOff>127476</xdr:rowOff>
    </xdr:from>
    <xdr:ext cx="483274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DFB7AD-098D-4D8F-A366-DA6BA6EE52F2}"/>
                </a:ext>
              </a:extLst>
            </xdr:cNvPr>
            <xdr:cNvSpPr txBox="1"/>
          </xdr:nvSpPr>
          <xdr:spPr>
            <a:xfrm>
              <a:off x="22744081" y="4127976"/>
              <a:ext cx="48327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.7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.8</m:t>
                        </m:r>
                      </m:sub>
                    </m:sSub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DFB7AD-098D-4D8F-A366-DA6BA6EE52F2}"/>
                </a:ext>
              </a:extLst>
            </xdr:cNvPr>
            <xdr:cNvSpPr txBox="1"/>
          </xdr:nvSpPr>
          <xdr:spPr>
            <a:xfrm>
              <a:off x="22744081" y="4127976"/>
              <a:ext cx="48327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0" i="0">
                  <a:latin typeface="Cambria Math" panose="02040503050406030204" pitchFamily="18" charset="0"/>
                </a:rPr>
                <a:t>𝑃_(.7𝑡𝑜.8)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15</xdr:col>
      <xdr:colOff>352426</xdr:colOff>
      <xdr:row>34</xdr:row>
      <xdr:rowOff>180976</xdr:rowOff>
    </xdr:from>
    <xdr:to>
      <xdr:col>26</xdr:col>
      <xdr:colOff>438150</xdr:colOff>
      <xdr:row>60</xdr:row>
      <xdr:rowOff>57150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7A8FED8-4CFE-4D57-BAC5-7B437F8DA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361950</xdr:colOff>
      <xdr:row>86</xdr:row>
      <xdr:rowOff>142874</xdr:rowOff>
    </xdr:from>
    <xdr:to>
      <xdr:col>26</xdr:col>
      <xdr:colOff>466725</xdr:colOff>
      <xdr:row>112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08DC2A1-6DFA-F90B-592C-FD5FFB5D2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0.6227</cdr:x>
      <cdr:y>0.31992</cdr:y>
    </cdr:from>
    <cdr:to>
      <cdr:x>0.70972</cdr:x>
      <cdr:y>0.83808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AAD776BD-C5FB-8901-EF2B-CDAD21883DB3}"/>
            </a:ext>
          </a:extLst>
        </cdr:cNvPr>
        <cdr:cNvSpPr/>
      </cdr:nvSpPr>
      <cdr:spPr>
        <a:xfrm xmlns:a="http://schemas.openxmlformats.org/drawingml/2006/main">
          <a:off x="4362436" y="1552574"/>
          <a:ext cx="609614" cy="251462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0.63222</cdr:x>
      <cdr:y>0.8528</cdr:y>
    </cdr:from>
    <cdr:to>
      <cdr:x>0.69341</cdr:x>
      <cdr:y>0.87929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8629756-F59F-6D73-9483-7C0FDE8CFD71}"/>
            </a:ext>
          </a:extLst>
        </cdr:cNvPr>
        <cdr:cNvSpPr txBox="1"/>
      </cdr:nvSpPr>
      <cdr:spPr>
        <a:xfrm xmlns:a="http://schemas.openxmlformats.org/drawingml/2006/main">
          <a:off x="4429127" y="4138614"/>
          <a:ext cx="428625" cy="1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0.66485</cdr:x>
      <cdr:y>0.87635</cdr:y>
    </cdr:from>
    <cdr:to>
      <cdr:x>0.70904</cdr:x>
      <cdr:y>0.93327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515A3AC-A38D-5E36-0DF1-21A80490EA5B}"/>
            </a:ext>
          </a:extLst>
        </cdr:cNvPr>
        <cdr:cNvSpPr txBox="1"/>
      </cdr:nvSpPr>
      <cdr:spPr>
        <a:xfrm xmlns:a="http://schemas.openxmlformats.org/drawingml/2006/main">
          <a:off x="4657728" y="4252914"/>
          <a:ext cx="30956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0.71221</cdr:x>
      <cdr:y>0.52502</cdr:y>
    </cdr:from>
    <cdr:to>
      <cdr:x>0.79878</cdr:x>
      <cdr:y>0.83775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344D50D-7C2B-3CAF-2738-9FFDEC146C46}"/>
            </a:ext>
          </a:extLst>
        </cdr:cNvPr>
        <cdr:cNvSpPr/>
      </cdr:nvSpPr>
      <cdr:spPr>
        <a:xfrm xmlns:a="http://schemas.openxmlformats.org/drawingml/2006/main">
          <a:off x="4989512" y="2547938"/>
          <a:ext cx="606425" cy="1517676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0.71244</cdr:x>
      <cdr:y>0.15702</cdr:y>
    </cdr:from>
    <cdr:to>
      <cdr:x>0.7981</cdr:x>
      <cdr:y>0.52797</cdr:y>
    </cdr:to>
    <cdr:sp macro="" textlink="">
      <cdr:nvSpPr>
        <cdr:cNvPr id="3" name="Right Triangle 2">
          <a:extLst xmlns:a="http://schemas.openxmlformats.org/drawingml/2006/main">
            <a:ext uri="{FF2B5EF4-FFF2-40B4-BE49-F238E27FC236}">
              <a16:creationId xmlns:a16="http://schemas.microsoft.com/office/drawing/2014/main" id="{00FBD30D-E6AE-48E5-B46B-116ACDA5CCCC}"/>
            </a:ext>
          </a:extLst>
        </cdr:cNvPr>
        <cdr:cNvSpPr/>
      </cdr:nvSpPr>
      <cdr:spPr>
        <a:xfrm xmlns:a="http://schemas.openxmlformats.org/drawingml/2006/main" rot="5400000" flipH="1">
          <a:off x="4391023" y="1362073"/>
          <a:ext cx="1800227" cy="600075"/>
        </a:xfrm>
        <a:prstGeom xmlns:a="http://schemas.openxmlformats.org/drawingml/2006/main" prst="rtTriangle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>
            <a:solidFill>
              <a:srgbClr val="92D050"/>
            </a:solidFill>
          </a:endParaRPr>
        </a:p>
      </cdr:txBody>
    </cdr:sp>
  </cdr:relSizeAnchor>
  <cdr:relSizeAnchor xmlns:cdr="http://schemas.openxmlformats.org/drawingml/2006/chartDrawing">
    <cdr:from>
      <cdr:x>0.62384</cdr:x>
      <cdr:y>0.16258</cdr:y>
    </cdr:from>
    <cdr:to>
      <cdr:x>0.71018</cdr:x>
      <cdr:y>0.31763</cdr:y>
    </cdr:to>
    <cdr:sp macro="" textlink="">
      <cdr:nvSpPr>
        <cdr:cNvPr id="4" name="Right Triangle 3">
          <a:extLst xmlns:a="http://schemas.openxmlformats.org/drawingml/2006/main">
            <a:ext uri="{FF2B5EF4-FFF2-40B4-BE49-F238E27FC236}">
              <a16:creationId xmlns:a16="http://schemas.microsoft.com/office/drawing/2014/main" id="{00FBD30D-E6AE-48E5-B46B-116ACDA5CCCC}"/>
            </a:ext>
          </a:extLst>
        </cdr:cNvPr>
        <cdr:cNvSpPr/>
      </cdr:nvSpPr>
      <cdr:spPr>
        <a:xfrm xmlns:a="http://schemas.openxmlformats.org/drawingml/2006/main" flipH="1">
          <a:off x="4370388" y="788988"/>
          <a:ext cx="604845" cy="752475"/>
        </a:xfrm>
        <a:prstGeom xmlns:a="http://schemas.openxmlformats.org/drawingml/2006/main" prst="rtTriangle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0.63222</cdr:x>
      <cdr:y>0.8528</cdr:y>
    </cdr:from>
    <cdr:to>
      <cdr:x>0.69341</cdr:x>
      <cdr:y>0.87929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8629756-F59F-6D73-9483-7C0FDE8CFD71}"/>
            </a:ext>
          </a:extLst>
        </cdr:cNvPr>
        <cdr:cNvSpPr txBox="1"/>
      </cdr:nvSpPr>
      <cdr:spPr>
        <a:xfrm xmlns:a="http://schemas.openxmlformats.org/drawingml/2006/main">
          <a:off x="4429127" y="4138614"/>
          <a:ext cx="428625" cy="1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0.66485</cdr:x>
      <cdr:y>0.87635</cdr:y>
    </cdr:from>
    <cdr:to>
      <cdr:x>0.70904</cdr:x>
      <cdr:y>0.93327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515A3AC-A38D-5E36-0DF1-21A80490EA5B}"/>
            </a:ext>
          </a:extLst>
        </cdr:cNvPr>
        <cdr:cNvSpPr txBox="1"/>
      </cdr:nvSpPr>
      <cdr:spPr>
        <a:xfrm xmlns:a="http://schemas.openxmlformats.org/drawingml/2006/main">
          <a:off x="4657728" y="4252914"/>
          <a:ext cx="30956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F37E-14CB-4BB9-B90F-3B1FF19B923D}">
  <dimension ref="A1:BG14"/>
  <sheetViews>
    <sheetView workbookViewId="0">
      <selection activeCell="A37" sqref="A37:D63"/>
    </sheetView>
  </sheetViews>
  <sheetFormatPr defaultRowHeight="15" x14ac:dyDescent="0.25"/>
  <cols>
    <col min="1" max="1" width="11.7109375" customWidth="1"/>
    <col min="3" max="3" width="12" bestFit="1" customWidth="1"/>
    <col min="17" max="17" width="11.85546875" customWidth="1"/>
    <col min="22" max="22" width="10.85546875" customWidth="1"/>
    <col min="44" max="44" width="10.5703125" customWidth="1"/>
  </cols>
  <sheetData>
    <row r="1" spans="1:59" x14ac:dyDescent="0.25">
      <c r="V1" t="s">
        <v>3</v>
      </c>
      <c r="AG1" t="s">
        <v>4</v>
      </c>
      <c r="AR1" t="s">
        <v>5</v>
      </c>
      <c r="BC1" t="s">
        <v>6</v>
      </c>
    </row>
    <row r="2" spans="1:59" x14ac:dyDescent="0.25">
      <c r="A2" t="s">
        <v>1</v>
      </c>
      <c r="B2" t="s">
        <v>0</v>
      </c>
      <c r="C2" t="s">
        <v>2</v>
      </c>
      <c r="L2" t="s">
        <v>1</v>
      </c>
      <c r="M2" t="s">
        <v>0</v>
      </c>
      <c r="N2" t="s">
        <v>2</v>
      </c>
      <c r="V2" t="s">
        <v>1</v>
      </c>
      <c r="W2" t="s">
        <v>0</v>
      </c>
      <c r="AG2" t="s">
        <v>1</v>
      </c>
      <c r="AH2" t="s">
        <v>0</v>
      </c>
      <c r="AR2" t="s">
        <v>1</v>
      </c>
      <c r="AS2" t="s">
        <v>0</v>
      </c>
      <c r="BC2" t="s">
        <v>1</v>
      </c>
      <c r="BD2" t="s">
        <v>0</v>
      </c>
      <c r="BF2">
        <f>0.2*(BD4+BD6+BD8+BD10+BD12)</f>
        <v>1</v>
      </c>
      <c r="BG2" t="s">
        <v>7</v>
      </c>
    </row>
    <row r="3" spans="1:59" x14ac:dyDescent="0.25">
      <c r="A3">
        <v>-1E-4</v>
      </c>
      <c r="B3">
        <f>C3/0.2</f>
        <v>0</v>
      </c>
      <c r="C3">
        <v>0</v>
      </c>
      <c r="L3">
        <v>-1E-4</v>
      </c>
      <c r="M3">
        <f>N3/0.2</f>
        <v>0</v>
      </c>
      <c r="N3">
        <v>0</v>
      </c>
      <c r="V3">
        <v>-1E-4</v>
      </c>
      <c r="W3">
        <v>0</v>
      </c>
      <c r="AG3">
        <v>-1E-4</v>
      </c>
      <c r="AH3">
        <f>(B3+M3)/2</f>
        <v>0</v>
      </c>
      <c r="AR3">
        <v>-1E-4</v>
      </c>
      <c r="AS3">
        <f>(B3+0.7*M3)/(1+0.7)</f>
        <v>0</v>
      </c>
      <c r="BC3">
        <v>-1E-4</v>
      </c>
      <c r="BD3">
        <f>(0.6*B3+0.7*M3)/(0.6+0.7)</f>
        <v>0</v>
      </c>
    </row>
    <row r="4" spans="1:59" x14ac:dyDescent="0.25">
      <c r="A4">
        <v>0</v>
      </c>
      <c r="B4">
        <f>C4/0.2</f>
        <v>0.15</v>
      </c>
      <c r="C4">
        <v>0.03</v>
      </c>
      <c r="L4">
        <v>0</v>
      </c>
      <c r="M4">
        <f>N4/0.2</f>
        <v>0.35000000000000003</v>
      </c>
      <c r="N4">
        <v>7.0000000000000007E-2</v>
      </c>
      <c r="V4">
        <v>0</v>
      </c>
      <c r="W4">
        <f>B4*M4/(0.2*($B$4*$M$4+$B$6*$M$6+$B$8*$M$8+$B$10*$M$10+$B$12*$M$12))</f>
        <v>5.8626465661641557E-2</v>
      </c>
      <c r="AG4">
        <v>0</v>
      </c>
      <c r="AH4">
        <f t="shared" ref="AH4:AH14" si="0">(B4+M4)/2</f>
        <v>0.25</v>
      </c>
      <c r="AR4">
        <v>0</v>
      </c>
      <c r="AS4">
        <f t="shared" ref="AS4:AS14" si="1">(B4+0.7*M4)/(1+0.7)</f>
        <v>0.2323529411764706</v>
      </c>
      <c r="BC4">
        <v>0</v>
      </c>
      <c r="BD4">
        <f t="shared" ref="BD4:BD14" si="2">(0.6*B4+0.7*M4)/(0.6+0.7)</f>
        <v>0.25769230769230772</v>
      </c>
    </row>
    <row r="5" spans="1:59" x14ac:dyDescent="0.25">
      <c r="A5">
        <v>0.19989999999999999</v>
      </c>
      <c r="B5">
        <f>C5/0.2</f>
        <v>0.15</v>
      </c>
      <c r="C5">
        <v>0.03</v>
      </c>
      <c r="L5">
        <v>0.19989999999999999</v>
      </c>
      <c r="M5">
        <f>N5/0.2</f>
        <v>0.35000000000000003</v>
      </c>
      <c r="N5">
        <v>7.0000000000000007E-2</v>
      </c>
      <c r="V5">
        <v>0.19989999999999999</v>
      </c>
      <c r="W5">
        <f>B5*M5/(0.2*($B$4*$M$4+$B$6*$M$6+$B$8*$M$8+$B$10*$M$10+$B$12*$M$12))</f>
        <v>5.8626465661641557E-2</v>
      </c>
      <c r="AG5">
        <v>0.19989999999999999</v>
      </c>
      <c r="AH5">
        <f t="shared" si="0"/>
        <v>0.25</v>
      </c>
      <c r="AR5">
        <v>0.19989999999999999</v>
      </c>
      <c r="AS5">
        <f t="shared" si="1"/>
        <v>0.2323529411764706</v>
      </c>
      <c r="BC5">
        <v>0.19989999999999999</v>
      </c>
      <c r="BD5">
        <f t="shared" si="2"/>
        <v>0.25769230769230772</v>
      </c>
    </row>
    <row r="6" spans="1:59" x14ac:dyDescent="0.25">
      <c r="A6">
        <v>0.2</v>
      </c>
      <c r="B6">
        <f>C6/0.2</f>
        <v>0.35000000000000003</v>
      </c>
      <c r="C6">
        <v>7.0000000000000007E-2</v>
      </c>
      <c r="L6">
        <v>0.2</v>
      </c>
      <c r="M6">
        <f>N6/0.2</f>
        <v>2</v>
      </c>
      <c r="N6">
        <v>0.4</v>
      </c>
      <c r="V6">
        <v>0.2</v>
      </c>
      <c r="W6">
        <f>B6*M6/(0.2*($B$4*$M$4+$B$6*$M$6+$B$8*$M$8+$B$10*$M$10+$B$12*$M$12))</f>
        <v>0.78168620882188744</v>
      </c>
      <c r="AG6">
        <v>0.2</v>
      </c>
      <c r="AH6">
        <f t="shared" si="0"/>
        <v>1.175</v>
      </c>
      <c r="AR6">
        <v>0.2</v>
      </c>
      <c r="AS6">
        <f t="shared" si="1"/>
        <v>1.0294117647058825</v>
      </c>
      <c r="BC6">
        <v>0.2</v>
      </c>
      <c r="BD6">
        <f t="shared" si="2"/>
        <v>1.2384615384615385</v>
      </c>
    </row>
    <row r="7" spans="1:59" x14ac:dyDescent="0.25">
      <c r="A7">
        <v>0.39989999999999998</v>
      </c>
      <c r="B7">
        <f>C7/0.2</f>
        <v>0.35000000000000003</v>
      </c>
      <c r="C7">
        <v>7.0000000000000007E-2</v>
      </c>
      <c r="L7">
        <v>0.39989999999999998</v>
      </c>
      <c r="M7">
        <f>N7/0.2</f>
        <v>2</v>
      </c>
      <c r="N7">
        <v>0.4</v>
      </c>
      <c r="V7">
        <v>0.39989999999999998</v>
      </c>
      <c r="W7">
        <f>B7*M7/(0.2*($B$4*$M$4+$B$6*$M$6+$B$8*$M$8+$B$10*$M$10+$B$12*$M$12))</f>
        <v>0.78168620882188744</v>
      </c>
      <c r="AG7">
        <v>0.39989999999999998</v>
      </c>
      <c r="AH7">
        <f t="shared" si="0"/>
        <v>1.175</v>
      </c>
      <c r="AR7">
        <v>0.39989999999999998</v>
      </c>
      <c r="AS7">
        <f t="shared" si="1"/>
        <v>1.0294117647058825</v>
      </c>
      <c r="BC7">
        <v>0.39989999999999998</v>
      </c>
      <c r="BD7">
        <f t="shared" si="2"/>
        <v>1.2384615384615385</v>
      </c>
    </row>
    <row r="8" spans="1:59" x14ac:dyDescent="0.25">
      <c r="A8">
        <v>0.4</v>
      </c>
      <c r="B8">
        <f>C8/0.2</f>
        <v>1</v>
      </c>
      <c r="C8">
        <v>0.2</v>
      </c>
      <c r="L8">
        <v>0.4</v>
      </c>
      <c r="M8">
        <f>N8/0.2</f>
        <v>1.4999999999999998</v>
      </c>
      <c r="N8">
        <v>0.3</v>
      </c>
      <c r="V8">
        <v>0.4</v>
      </c>
      <c r="W8">
        <f>B8*M8/(0.2*($B$4*$M$4+$B$6*$M$6+$B$8*$M$8+$B$10*$M$10+$B$12*$M$12))</f>
        <v>1.6750418760469012</v>
      </c>
      <c r="AG8">
        <v>0.4</v>
      </c>
      <c r="AH8">
        <f t="shared" si="0"/>
        <v>1.25</v>
      </c>
      <c r="AR8">
        <v>0.4</v>
      </c>
      <c r="AS8">
        <f t="shared" si="1"/>
        <v>1.2058823529411764</v>
      </c>
      <c r="BC8">
        <v>0.4</v>
      </c>
      <c r="BD8">
        <f t="shared" si="2"/>
        <v>1.2692307692307694</v>
      </c>
    </row>
    <row r="9" spans="1:59" x14ac:dyDescent="0.25">
      <c r="A9">
        <v>0.59989999999999999</v>
      </c>
      <c r="B9">
        <f>C9/0.2</f>
        <v>1</v>
      </c>
      <c r="C9">
        <v>0.2</v>
      </c>
      <c r="L9">
        <v>0.59989999999999999</v>
      </c>
      <c r="M9">
        <f>N9/0.2</f>
        <v>1.4999999999999998</v>
      </c>
      <c r="N9">
        <v>0.3</v>
      </c>
      <c r="V9">
        <v>0.59989999999999999</v>
      </c>
      <c r="W9">
        <f>B9*M9/(0.2*($B$4*$M$4+$B$6*$M$6+$B$8*$M$8+$B$10*$M$10+$B$12*$M$12))</f>
        <v>1.6750418760469012</v>
      </c>
      <c r="AG9">
        <v>0.59989999999999999</v>
      </c>
      <c r="AH9">
        <f t="shared" si="0"/>
        <v>1.25</v>
      </c>
      <c r="AR9">
        <v>0.59989999999999999</v>
      </c>
      <c r="AS9">
        <f t="shared" si="1"/>
        <v>1.2058823529411764</v>
      </c>
      <c r="BC9">
        <v>0.59989999999999999</v>
      </c>
      <c r="BD9">
        <f t="shared" si="2"/>
        <v>1.2692307692307694</v>
      </c>
    </row>
    <row r="10" spans="1:59" x14ac:dyDescent="0.25">
      <c r="A10">
        <v>0.6</v>
      </c>
      <c r="B10">
        <f>C10/0.2</f>
        <v>2</v>
      </c>
      <c r="C10">
        <v>0.4</v>
      </c>
      <c r="L10">
        <v>0.6</v>
      </c>
      <c r="M10">
        <f>N10/0.2</f>
        <v>1</v>
      </c>
      <c r="N10">
        <v>0.2</v>
      </c>
      <c r="V10">
        <v>0.6</v>
      </c>
      <c r="W10">
        <f>B10*M10/(0.2*($B$4*$M$4+$B$6*$M$6+$B$8*$M$8+$B$10*$M$10+$B$12*$M$12))</f>
        <v>2.2333891680625353</v>
      </c>
      <c r="AG10">
        <v>0.6</v>
      </c>
      <c r="AH10">
        <f t="shared" si="0"/>
        <v>1.5</v>
      </c>
      <c r="AR10">
        <v>0.6</v>
      </c>
      <c r="AS10">
        <f t="shared" si="1"/>
        <v>1.5882352941176472</v>
      </c>
      <c r="BC10">
        <v>0.6</v>
      </c>
      <c r="BD10">
        <f t="shared" si="2"/>
        <v>1.4615384615384617</v>
      </c>
    </row>
    <row r="11" spans="1:59" x14ac:dyDescent="0.25">
      <c r="A11">
        <v>0.79990000000000006</v>
      </c>
      <c r="B11">
        <f>C11/0.2</f>
        <v>2</v>
      </c>
      <c r="C11">
        <v>0.4</v>
      </c>
      <c r="L11">
        <v>0.79990000000000006</v>
      </c>
      <c r="M11">
        <f>N11/0.2</f>
        <v>1</v>
      </c>
      <c r="N11">
        <v>0.2</v>
      </c>
      <c r="V11">
        <v>0.79990000000000006</v>
      </c>
      <c r="W11">
        <f>B11*M11/(0.2*($B$4*$M$4+$B$6*$M$6+$B$8*$M$8+$B$10*$M$10+$B$12*$M$12))</f>
        <v>2.2333891680625353</v>
      </c>
      <c r="AG11">
        <v>0.79990000000000006</v>
      </c>
      <c r="AH11">
        <f t="shared" si="0"/>
        <v>1.5</v>
      </c>
      <c r="AR11">
        <v>0.79990000000000006</v>
      </c>
      <c r="AS11">
        <f t="shared" si="1"/>
        <v>1.5882352941176472</v>
      </c>
      <c r="BC11">
        <v>0.79990000000000006</v>
      </c>
      <c r="BD11">
        <f t="shared" si="2"/>
        <v>1.4615384615384617</v>
      </c>
    </row>
    <row r="12" spans="1:59" x14ac:dyDescent="0.25">
      <c r="A12">
        <v>0.8</v>
      </c>
      <c r="B12">
        <f>C12/0.2</f>
        <v>1.4999999999999998</v>
      </c>
      <c r="C12">
        <v>0.3</v>
      </c>
      <c r="L12">
        <v>0.8</v>
      </c>
      <c r="M12">
        <f>N12/0.2</f>
        <v>0.15</v>
      </c>
      <c r="N12">
        <v>0.03</v>
      </c>
      <c r="V12">
        <v>0.8</v>
      </c>
      <c r="W12">
        <f>B12*M12/(0.2*($B$4*$M$4+$B$6*$M$6+$B$8*$M$8+$B$10*$M$10+$B$12*$M$12))</f>
        <v>0.25125628140703515</v>
      </c>
      <c r="AG12">
        <v>0.8</v>
      </c>
      <c r="AH12">
        <f t="shared" si="0"/>
        <v>0.82499999999999984</v>
      </c>
      <c r="AR12">
        <v>0.8</v>
      </c>
      <c r="AS12">
        <f t="shared" si="1"/>
        <v>0.94411764705882339</v>
      </c>
      <c r="BC12">
        <v>0.8</v>
      </c>
      <c r="BD12">
        <f t="shared" si="2"/>
        <v>0.77307692307692311</v>
      </c>
    </row>
    <row r="13" spans="1:59" x14ac:dyDescent="0.25">
      <c r="A13">
        <v>1</v>
      </c>
      <c r="B13">
        <f>C13/0.2</f>
        <v>1.4999999999999998</v>
      </c>
      <c r="C13">
        <v>0.3</v>
      </c>
      <c r="L13">
        <v>1</v>
      </c>
      <c r="M13">
        <f>N13/0.2</f>
        <v>0.15</v>
      </c>
      <c r="N13">
        <v>0.03</v>
      </c>
      <c r="V13">
        <v>1</v>
      </c>
      <c r="W13">
        <f>B13*M13/(0.2*($B$4*$M$4+$B$6*$M$6+$B$8*$M$8+$B$10*$M$10+$B$12*$M$12))</f>
        <v>0.25125628140703515</v>
      </c>
      <c r="AG13">
        <v>1</v>
      </c>
      <c r="AH13">
        <f t="shared" si="0"/>
        <v>0.82499999999999984</v>
      </c>
      <c r="AR13">
        <v>1</v>
      </c>
      <c r="AS13">
        <f t="shared" si="1"/>
        <v>0.94411764705882339</v>
      </c>
      <c r="BC13">
        <v>1</v>
      </c>
      <c r="BD13">
        <f t="shared" si="2"/>
        <v>0.77307692307692311</v>
      </c>
    </row>
    <row r="14" spans="1:59" x14ac:dyDescent="0.25">
      <c r="A14">
        <v>1.0001</v>
      </c>
      <c r="B14">
        <f>C14/0.2</f>
        <v>0</v>
      </c>
      <c r="C14">
        <v>0</v>
      </c>
      <c r="L14">
        <v>1.0001</v>
      </c>
      <c r="M14">
        <f>N14/0.2</f>
        <v>0</v>
      </c>
      <c r="N14">
        <v>0</v>
      </c>
      <c r="V14">
        <v>1.0001</v>
      </c>
      <c r="W14">
        <f>B14*M14/(0.2*($B$4*$M$4+$B$6*$M$6+$B$8*$M$8+$B$10*$M$10+$B$12*$M$12))</f>
        <v>0</v>
      </c>
      <c r="AG14">
        <v>1.0001</v>
      </c>
      <c r="AH14">
        <f t="shared" si="0"/>
        <v>0</v>
      </c>
      <c r="AR14">
        <v>1.0001</v>
      </c>
      <c r="AS14">
        <f t="shared" si="1"/>
        <v>0</v>
      </c>
      <c r="BC14">
        <v>1.0001</v>
      </c>
      <c r="BD14">
        <f t="shared" si="2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29DE-F8FC-4FE1-BC01-C8ACCD193761}">
  <dimension ref="B1:O129"/>
  <sheetViews>
    <sheetView tabSelected="1" topLeftCell="A100" zoomScaleNormal="100" workbookViewId="0">
      <selection activeCell="C117" sqref="C117"/>
    </sheetView>
  </sheetViews>
  <sheetFormatPr defaultRowHeight="15" x14ac:dyDescent="0.25"/>
  <cols>
    <col min="6" max="6" width="12" bestFit="1" customWidth="1"/>
    <col min="7" max="7" width="12" customWidth="1"/>
    <col min="8" max="8" width="13" customWidth="1"/>
    <col min="9" max="14" width="12" customWidth="1"/>
    <col min="15" max="15" width="15.140625" customWidth="1"/>
    <col min="16" max="16" width="12" customWidth="1"/>
  </cols>
  <sheetData>
    <row r="1" spans="2:14" x14ac:dyDescent="0.25">
      <c r="B1" t="s">
        <v>9</v>
      </c>
    </row>
    <row r="2" spans="2:14" x14ac:dyDescent="0.25">
      <c r="B2" t="s">
        <v>10</v>
      </c>
      <c r="C2">
        <v>7</v>
      </c>
      <c r="E2">
        <v>3</v>
      </c>
    </row>
    <row r="3" spans="2:14" x14ac:dyDescent="0.25">
      <c r="B3" t="s">
        <v>11</v>
      </c>
      <c r="C3">
        <v>0.7</v>
      </c>
      <c r="E3">
        <v>0.3</v>
      </c>
      <c r="K3" t="s">
        <v>21</v>
      </c>
      <c r="M3" t="s">
        <v>23</v>
      </c>
    </row>
    <row r="4" spans="2:14" x14ac:dyDescent="0.25">
      <c r="B4" t="s">
        <v>8</v>
      </c>
      <c r="C4" t="s">
        <v>13</v>
      </c>
      <c r="D4" t="s">
        <v>12</v>
      </c>
      <c r="E4" t="s">
        <v>14</v>
      </c>
      <c r="F4" t="s">
        <v>12</v>
      </c>
      <c r="G4" t="s">
        <v>15</v>
      </c>
      <c r="H4" t="s">
        <v>12</v>
      </c>
      <c r="I4" t="s">
        <v>17</v>
      </c>
      <c r="J4" t="s">
        <v>12</v>
      </c>
      <c r="K4" t="s">
        <v>20</v>
      </c>
      <c r="L4" t="s">
        <v>12</v>
      </c>
      <c r="M4" t="s">
        <v>22</v>
      </c>
      <c r="N4" t="s">
        <v>12</v>
      </c>
    </row>
    <row r="5" spans="2:14" x14ac:dyDescent="0.25">
      <c r="B5">
        <v>0</v>
      </c>
      <c r="C5">
        <f>($C$2/$C$3)*((B5/$C$3)^($C$2-1))*EXP(-1*(B5/$C$3)^$C$2)</f>
        <v>0</v>
      </c>
      <c r="D5">
        <v>0</v>
      </c>
      <c r="E5">
        <f>($E$2/$E$3)*((B5/$E$3)^($E$2-1))*EXP(-1*(B5/$E$3)^$E$2)</f>
        <v>0</v>
      </c>
      <c r="I5">
        <v>0</v>
      </c>
      <c r="J5">
        <v>0</v>
      </c>
      <c r="K5">
        <v>0</v>
      </c>
      <c r="M5">
        <v>0</v>
      </c>
    </row>
    <row r="6" spans="2:14" x14ac:dyDescent="0.25">
      <c r="B6">
        <f>B5+0.01</f>
        <v>0.01</v>
      </c>
      <c r="C6">
        <f t="shared" ref="C6:C69" si="0">($C$2/$C$3)*((B6/$C$3)^($C$2-1))*EXP(-1*(B6/$C$3)^$C$2)</f>
        <v>8.4998597523130579E-11</v>
      </c>
      <c r="D6">
        <f>0.5*(C6+C5)*(B6-B5)</f>
        <v>4.2499298761565291E-13</v>
      </c>
      <c r="E6">
        <f t="shared" ref="E6:E69" si="1">($E$2/$E$3)*((B6/$E$3)^($E$2-1))*EXP(-1*(B6/$E$3)^$E$2)</f>
        <v>1.1110699596098061E-2</v>
      </c>
      <c r="F6">
        <f>0.5*(E6+E5)*(B6-B5)</f>
        <v>5.5553497980490308E-5</v>
      </c>
      <c r="G6">
        <f>C6*E6</f>
        <v>9.4439388316914868E-13</v>
      </c>
      <c r="H6">
        <f>0.5*(G6+G5)*(B6-B5)</f>
        <v>4.7219694158457439E-15</v>
      </c>
      <c r="I6">
        <f>G6/$H$106</f>
        <v>8.0148284445592781E-12</v>
      </c>
      <c r="J6">
        <f>0.5*(I6+I5)*(B6-B5)</f>
        <v>4.0074142222796394E-14</v>
      </c>
      <c r="K6">
        <f>(C6+E6)/2</f>
        <v>5.5553498405483291E-3</v>
      </c>
      <c r="L6">
        <f>0.5*(K6+K5)*(B6-B5)</f>
        <v>2.7776749202741648E-5</v>
      </c>
      <c r="M6">
        <f>(1*C6+0.7*E6)/(1+0.7)</f>
        <v>4.5749940013336708E-3</v>
      </c>
      <c r="N6">
        <f>0.5*(M6+M5)*(B6-B5)</f>
        <v>2.2874970006668353E-5</v>
      </c>
    </row>
    <row r="7" spans="2:14" x14ac:dyDescent="0.25">
      <c r="B7">
        <f t="shared" ref="B7:B70" si="2">B6+0.01</f>
        <v>0.02</v>
      </c>
      <c r="C7">
        <f t="shared" si="0"/>
        <v>5.4399102413964677E-9</v>
      </c>
      <c r="D7">
        <f t="shared" ref="D7:D70" si="3">0.5*(C7+C6)*(B7-B6)</f>
        <v>2.7624544194597994E-11</v>
      </c>
      <c r="E7">
        <f t="shared" si="1"/>
        <v>4.4431277670894061E-2</v>
      </c>
      <c r="F7">
        <f t="shared" ref="F7:F70" si="4">0.5*(E7+E6)*(B7-B6)</f>
        <v>2.7770988633496062E-4</v>
      </c>
      <c r="G7">
        <f t="shared" ref="G7:G70" si="5">C7*E7</f>
        <v>2.4170216244022681E-10</v>
      </c>
      <c r="H7">
        <f t="shared" ref="H7:H70" si="6">0.5*(G7+G6)*(B7-B6)</f>
        <v>1.2132327816169799E-12</v>
      </c>
      <c r="I7">
        <f t="shared" ref="I7:I70" si="7">G7/$H$106</f>
        <v>2.0512642035933734E-9</v>
      </c>
      <c r="J7">
        <f t="shared" ref="J7:J70" si="8">0.5*(I7+I6)*(B7-B6)</f>
        <v>1.0296395160189664E-11</v>
      </c>
      <c r="K7">
        <f t="shared" ref="K7:K70" si="9">(C7+E7)/2</f>
        <v>2.2215641555402153E-2</v>
      </c>
      <c r="L7">
        <f t="shared" ref="L7:L70" si="10">0.5*(K7+K6)*(B7-B6)</f>
        <v>1.3885495697975241E-4</v>
      </c>
      <c r="M7">
        <f t="shared" ref="M7:M70" si="11">(1*C7+0.7*E7)/(1+0.7)</f>
        <v>1.8295235182080049E-2</v>
      </c>
      <c r="N7">
        <f t="shared" ref="N7:N70" si="12">0.5*(M7+M6)*(B7-B6)</f>
        <v>1.1435114591706861E-4</v>
      </c>
    </row>
    <row r="8" spans="2:14" x14ac:dyDescent="0.25">
      <c r="B8">
        <f t="shared" si="2"/>
        <v>0.03</v>
      </c>
      <c r="C8">
        <f t="shared" si="0"/>
        <v>6.196397757791456E-8</v>
      </c>
      <c r="D8">
        <f t="shared" si="3"/>
        <v>3.3701943909655507E-10</v>
      </c>
      <c r="E8">
        <f t="shared" si="1"/>
        <v>9.9900049983337527E-2</v>
      </c>
      <c r="F8">
        <f t="shared" si="4"/>
        <v>7.2165663827115781E-4</v>
      </c>
      <c r="G8">
        <f t="shared" si="5"/>
        <v>6.1902044572000706E-9</v>
      </c>
      <c r="H8">
        <f t="shared" si="6"/>
        <v>3.2159533098201477E-11</v>
      </c>
      <c r="I8">
        <f t="shared" si="7"/>
        <v>5.2534676097979963E-8</v>
      </c>
      <c r="J8">
        <f t="shared" si="8"/>
        <v>2.7292970150786668E-10</v>
      </c>
      <c r="K8">
        <f t="shared" si="9"/>
        <v>4.9950055973657551E-2</v>
      </c>
      <c r="L8">
        <f t="shared" si="10"/>
        <v>3.6082848764529843E-4</v>
      </c>
      <c r="M8">
        <f t="shared" si="11"/>
        <v>4.1135351148419902E-2</v>
      </c>
      <c r="N8">
        <f t="shared" si="12"/>
        <v>2.9715293165249974E-4</v>
      </c>
    </row>
    <row r="9" spans="2:14" x14ac:dyDescent="0.25">
      <c r="B9">
        <f t="shared" si="2"/>
        <v>0.04</v>
      </c>
      <c r="C9">
        <f t="shared" si="0"/>
        <v>3.4815425476214863E-7</v>
      </c>
      <c r="D9">
        <f t="shared" si="3"/>
        <v>2.0505911617003163E-9</v>
      </c>
      <c r="E9">
        <f t="shared" si="1"/>
        <v>0.17735687764250221</v>
      </c>
      <c r="F9">
        <f t="shared" si="4"/>
        <v>1.386284638129199E-3</v>
      </c>
      <c r="G9">
        <f t="shared" si="5"/>
        <v>6.1747551562566941E-8</v>
      </c>
      <c r="H9">
        <f t="shared" si="6"/>
        <v>3.3968878009883509E-10</v>
      </c>
      <c r="I9">
        <f t="shared" si="7"/>
        <v>5.2403561846970615E-7</v>
      </c>
      <c r="J9">
        <f t="shared" si="8"/>
        <v>2.8828514728384309E-9</v>
      </c>
      <c r="K9">
        <f t="shared" si="9"/>
        <v>8.8678612898378487E-2</v>
      </c>
      <c r="L9">
        <f t="shared" si="10"/>
        <v>6.9314334436018036E-4</v>
      </c>
      <c r="M9">
        <f t="shared" si="11"/>
        <v>7.3029507355297826E-2</v>
      </c>
      <c r="N9">
        <f t="shared" si="12"/>
        <v>5.7082429251858872E-4</v>
      </c>
    </row>
    <row r="10" spans="2:14" x14ac:dyDescent="0.25">
      <c r="B10">
        <f t="shared" si="2"/>
        <v>0.05</v>
      </c>
      <c r="C10">
        <f t="shared" si="0"/>
        <v>1.3281030737000929E-6</v>
      </c>
      <c r="D10">
        <f t="shared" si="3"/>
        <v>8.3812866423112093E-9</v>
      </c>
      <c r="E10">
        <f t="shared" si="1"/>
        <v>0.27649474182960454</v>
      </c>
      <c r="F10">
        <f t="shared" si="4"/>
        <v>2.2692580973605343E-3</v>
      </c>
      <c r="G10">
        <f t="shared" si="5"/>
        <v>3.6721351648581142E-7</v>
      </c>
      <c r="H10">
        <f t="shared" si="6"/>
        <v>2.1448053402418921E-9</v>
      </c>
      <c r="I10">
        <f t="shared" si="7"/>
        <v>3.116446844488907E-6</v>
      </c>
      <c r="J10">
        <f t="shared" si="8"/>
        <v>1.820241231479307E-8</v>
      </c>
      <c r="K10">
        <f t="shared" si="9"/>
        <v>0.13824803496633911</v>
      </c>
      <c r="L10">
        <f t="shared" si="10"/>
        <v>1.1346332393235882E-3</v>
      </c>
      <c r="M10">
        <f t="shared" si="11"/>
        <v>0.1138515572845864</v>
      </c>
      <c r="N10">
        <f t="shared" si="12"/>
        <v>9.3440532319942135E-4</v>
      </c>
    </row>
    <row r="11" spans="2:14" x14ac:dyDescent="0.25">
      <c r="B11">
        <f t="shared" si="2"/>
        <v>6.0000000000000005E-2</v>
      </c>
      <c r="C11">
        <f t="shared" si="0"/>
        <v>3.9656944312390943E-6</v>
      </c>
      <c r="D11">
        <f t="shared" si="3"/>
        <v>2.6468987524695942E-8</v>
      </c>
      <c r="E11">
        <f t="shared" si="1"/>
        <v>0.39681276593482434</v>
      </c>
      <c r="F11">
        <f t="shared" si="4"/>
        <v>3.3665375388221446E-3</v>
      </c>
      <c r="G11">
        <f t="shared" si="5"/>
        <v>1.5736381761123151E-6</v>
      </c>
      <c r="H11">
        <f t="shared" si="6"/>
        <v>9.7042584629906342E-9</v>
      </c>
      <c r="I11">
        <f t="shared" si="7"/>
        <v>1.3355063221105568E-5</v>
      </c>
      <c r="J11">
        <f t="shared" si="8"/>
        <v>8.2357550327972399E-8</v>
      </c>
      <c r="K11">
        <f t="shared" si="9"/>
        <v>0.19840836581462779</v>
      </c>
      <c r="L11">
        <f t="shared" si="10"/>
        <v>1.6832820039048349E-3</v>
      </c>
      <c r="M11">
        <f t="shared" si="11"/>
        <v>0.16339582461694604</v>
      </c>
      <c r="N11">
        <f t="shared" si="12"/>
        <v>1.3862369095076624E-3</v>
      </c>
    </row>
    <row r="12" spans="2:14" x14ac:dyDescent="0.25">
      <c r="B12">
        <f t="shared" si="2"/>
        <v>7.0000000000000007E-2</v>
      </c>
      <c r="C12">
        <f t="shared" si="0"/>
        <v>9.999999000000059E-6</v>
      </c>
      <c r="D12">
        <f t="shared" si="3"/>
        <v>6.9828467156195782E-8</v>
      </c>
      <c r="E12">
        <f t="shared" si="1"/>
        <v>0.53757173042898276</v>
      </c>
      <c r="F12">
        <f t="shared" si="4"/>
        <v>4.6719224818190363E-3</v>
      </c>
      <c r="G12">
        <f t="shared" si="5"/>
        <v>5.375716766718129E-6</v>
      </c>
      <c r="H12">
        <f t="shared" si="6"/>
        <v>3.4746774714152226E-8</v>
      </c>
      <c r="I12">
        <f t="shared" si="7"/>
        <v>4.5622328161638188E-5</v>
      </c>
      <c r="J12">
        <f t="shared" si="8"/>
        <v>2.9488695691371883E-7</v>
      </c>
      <c r="K12">
        <f t="shared" si="9"/>
        <v>0.26879086521399137</v>
      </c>
      <c r="L12">
        <f t="shared" si="10"/>
        <v>2.3359961551430962E-3</v>
      </c>
      <c r="M12">
        <f t="shared" si="11"/>
        <v>0.22135894782311052</v>
      </c>
      <c r="N12">
        <f t="shared" si="12"/>
        <v>1.9237738622002833E-3</v>
      </c>
    </row>
    <row r="13" spans="2:14" x14ac:dyDescent="0.25">
      <c r="B13">
        <f t="shared" si="2"/>
        <v>0.08</v>
      </c>
      <c r="C13">
        <f t="shared" si="0"/>
        <v>2.2281866675028855E-5</v>
      </c>
      <c r="D13">
        <f t="shared" si="3"/>
        <v>1.6140932837514447E-7</v>
      </c>
      <c r="E13">
        <f t="shared" si="1"/>
        <v>0.69775338872331105</v>
      </c>
      <c r="F13">
        <f t="shared" si="4"/>
        <v>6.176625595761466E-3</v>
      </c>
      <c r="G13">
        <f t="shared" si="5"/>
        <v>1.55472479795824E-5</v>
      </c>
      <c r="H13">
        <f t="shared" si="6"/>
        <v>1.0461482373150258E-7</v>
      </c>
      <c r="I13">
        <f t="shared" si="7"/>
        <v>1.3194550236096287E-4</v>
      </c>
      <c r="J13">
        <f t="shared" si="8"/>
        <v>8.8783915261300477E-7</v>
      </c>
      <c r="K13">
        <f t="shared" si="9"/>
        <v>0.34888783529499307</v>
      </c>
      <c r="L13">
        <f t="shared" si="10"/>
        <v>3.0883935025449206E-3</v>
      </c>
      <c r="M13">
        <f t="shared" si="11"/>
        <v>0.28732332586646631</v>
      </c>
      <c r="N13">
        <f t="shared" si="12"/>
        <v>2.5434113684478831E-3</v>
      </c>
    </row>
    <row r="14" spans="2:14" x14ac:dyDescent="0.25">
      <c r="B14">
        <f t="shared" si="2"/>
        <v>0.09</v>
      </c>
      <c r="C14">
        <f t="shared" si="0"/>
        <v>4.5171713431482333E-5</v>
      </c>
      <c r="D14">
        <f t="shared" si="3"/>
        <v>3.3726790053255577E-7</v>
      </c>
      <c r="E14">
        <f t="shared" si="1"/>
        <v>0.87602511737190303</v>
      </c>
      <c r="F14">
        <f t="shared" si="4"/>
        <v>7.8688925304760664E-3</v>
      </c>
      <c r="G14">
        <f t="shared" si="5"/>
        <v>3.9571555560704277E-5</v>
      </c>
      <c r="H14">
        <f t="shared" si="6"/>
        <v>2.7559401770143323E-7</v>
      </c>
      <c r="I14">
        <f t="shared" si="7"/>
        <v>3.3583363335548493E-4</v>
      </c>
      <c r="J14">
        <f t="shared" si="8"/>
        <v>2.3388956785822381E-6</v>
      </c>
      <c r="K14">
        <f t="shared" si="9"/>
        <v>0.43803514454266723</v>
      </c>
      <c r="L14">
        <f t="shared" si="10"/>
        <v>3.9346148991882988E-3</v>
      </c>
      <c r="M14">
        <f t="shared" si="11"/>
        <v>0.3607427963963315</v>
      </c>
      <c r="N14">
        <f t="shared" si="12"/>
        <v>3.2403306113139873E-3</v>
      </c>
    </row>
    <row r="15" spans="2:14" x14ac:dyDescent="0.25">
      <c r="B15">
        <f t="shared" si="2"/>
        <v>9.9999999999999992E-2</v>
      </c>
      <c r="C15">
        <f t="shared" si="0"/>
        <v>8.4998494312323768E-5</v>
      </c>
      <c r="D15">
        <f t="shared" si="3"/>
        <v>6.5085103871903022E-7</v>
      </c>
      <c r="E15">
        <f t="shared" si="1"/>
        <v>1.0707116047792069</v>
      </c>
      <c r="F15">
        <f t="shared" si="4"/>
        <v>9.733683610755545E-3</v>
      </c>
      <c r="G15">
        <f t="shared" si="5"/>
        <v>9.1008874248964475E-5</v>
      </c>
      <c r="H15">
        <f t="shared" si="6"/>
        <v>6.5290214904834344E-7</v>
      </c>
      <c r="I15">
        <f t="shared" si="7"/>
        <v>7.7236895223226868E-4</v>
      </c>
      <c r="J15">
        <f t="shared" si="8"/>
        <v>5.5410129279387649E-6</v>
      </c>
      <c r="K15">
        <f t="shared" si="9"/>
        <v>0.53539830163675961</v>
      </c>
      <c r="L15">
        <f t="shared" si="10"/>
        <v>4.8671672308971316E-3</v>
      </c>
      <c r="M15">
        <f t="shared" si="11"/>
        <v>0.44093124814103357</v>
      </c>
      <c r="N15">
        <f t="shared" si="12"/>
        <v>4.0083702226868237E-3</v>
      </c>
    </row>
    <row r="16" spans="2:14" x14ac:dyDescent="0.25">
      <c r="B16">
        <f t="shared" si="2"/>
        <v>0.10999999999999999</v>
      </c>
      <c r="C16">
        <f t="shared" si="0"/>
        <v>1.5057984411516538E-4</v>
      </c>
      <c r="D16">
        <f t="shared" si="3"/>
        <v>1.1778916921374452E-6</v>
      </c>
      <c r="E16">
        <f t="shared" si="1"/>
        <v>1.2797753810402503</v>
      </c>
      <c r="F16">
        <f t="shared" si="4"/>
        <v>1.1752434929097281E-2</v>
      </c>
      <c r="G16">
        <f t="shared" si="5"/>
        <v>1.9270837737946726E-4</v>
      </c>
      <c r="H16">
        <f t="shared" si="6"/>
        <v>1.4185862581421579E-6</v>
      </c>
      <c r="I16">
        <f t="shared" si="7"/>
        <v>1.6354665273167392E-3</v>
      </c>
      <c r="J16">
        <f t="shared" si="8"/>
        <v>1.2039177397745032E-5</v>
      </c>
      <c r="K16">
        <f t="shared" si="9"/>
        <v>0.6399629804421828</v>
      </c>
      <c r="L16">
        <f t="shared" si="10"/>
        <v>5.8768064103947096E-3</v>
      </c>
      <c r="M16">
        <f t="shared" si="11"/>
        <v>0.52705490974840608</v>
      </c>
      <c r="N16">
        <f t="shared" si="12"/>
        <v>4.8399307894471961E-3</v>
      </c>
    </row>
    <row r="17" spans="2:14" x14ac:dyDescent="0.25">
      <c r="B17">
        <f t="shared" si="2"/>
        <v>0.11999999999999998</v>
      </c>
      <c r="C17">
        <f t="shared" si="0"/>
        <v>2.5380334794265519E-4</v>
      </c>
      <c r="D17">
        <f t="shared" si="3"/>
        <v>2.021915960289102E-6</v>
      </c>
      <c r="E17">
        <f t="shared" si="1"/>
        <v>1.5008079992491667</v>
      </c>
      <c r="F17">
        <f t="shared" si="4"/>
        <v>1.3902916901447078E-2</v>
      </c>
      <c r="G17">
        <f t="shared" si="5"/>
        <v>3.8091009482855645E-4</v>
      </c>
      <c r="H17">
        <f t="shared" si="6"/>
        <v>2.868092361040117E-6</v>
      </c>
      <c r="I17">
        <f t="shared" si="7"/>
        <v>3.2326861887402567E-3</v>
      </c>
      <c r="J17">
        <f t="shared" si="8"/>
        <v>2.4340763580284967E-5</v>
      </c>
      <c r="K17">
        <f t="shared" si="9"/>
        <v>0.75053090129855471</v>
      </c>
      <c r="L17">
        <f t="shared" si="10"/>
        <v>6.9524694087036839E-3</v>
      </c>
      <c r="M17">
        <f t="shared" si="11"/>
        <v>0.61812906048374083</v>
      </c>
      <c r="N17">
        <f t="shared" si="12"/>
        <v>5.7259198511607316E-3</v>
      </c>
    </row>
    <row r="18" spans="2:14" x14ac:dyDescent="0.25">
      <c r="B18">
        <f t="shared" si="2"/>
        <v>0.12999999999999998</v>
      </c>
      <c r="C18">
        <f t="shared" si="0"/>
        <v>4.1026886952336285E-4</v>
      </c>
      <c r="D18">
        <f t="shared" si="3"/>
        <v>3.3203610873300883E-6</v>
      </c>
      <c r="E18">
        <f t="shared" si="1"/>
        <v>1.7310335783127764</v>
      </c>
      <c r="F18">
        <f t="shared" si="4"/>
        <v>1.615920788780971E-2</v>
      </c>
      <c r="G18">
        <f t="shared" si="5"/>
        <v>7.1018918928136441E-4</v>
      </c>
      <c r="H18">
        <f t="shared" si="6"/>
        <v>5.4554964205496014E-6</v>
      </c>
      <c r="I18">
        <f t="shared" si="7"/>
        <v>6.0271933318433845E-3</v>
      </c>
      <c r="J18">
        <f t="shared" si="8"/>
        <v>4.6299397602918178E-5</v>
      </c>
      <c r="K18">
        <f t="shared" si="9"/>
        <v>0.86572192359114986</v>
      </c>
      <c r="L18">
        <f t="shared" si="10"/>
        <v>8.0812641244485187E-3</v>
      </c>
      <c r="M18">
        <f t="shared" si="11"/>
        <v>0.71301986687556873</v>
      </c>
      <c r="N18">
        <f t="shared" si="12"/>
        <v>6.6557446367965442E-3</v>
      </c>
    </row>
    <row r="19" spans="2:14" x14ac:dyDescent="0.25">
      <c r="B19">
        <f t="shared" si="2"/>
        <v>0.13999999999999999</v>
      </c>
      <c r="C19">
        <f t="shared" si="0"/>
        <v>6.3999180805242827E-4</v>
      </c>
      <c r="D19">
        <f t="shared" si="3"/>
        <v>5.2513033878789607E-6</v>
      </c>
      <c r="E19">
        <f t="shared" si="1"/>
        <v>1.9673261947159326</v>
      </c>
      <c r="F19">
        <f t="shared" si="4"/>
        <v>1.8491798865143561E-2</v>
      </c>
      <c r="G19">
        <f t="shared" si="5"/>
        <v>1.2590726483851533E-3</v>
      </c>
      <c r="H19">
        <f t="shared" si="6"/>
        <v>9.8463091883325976E-6</v>
      </c>
      <c r="I19">
        <f t="shared" si="7"/>
        <v>1.0685426341581337E-2</v>
      </c>
      <c r="J19">
        <f t="shared" si="8"/>
        <v>8.3563098367123691E-5</v>
      </c>
      <c r="K19">
        <f t="shared" si="9"/>
        <v>0.98398309326199251</v>
      </c>
      <c r="L19">
        <f t="shared" si="10"/>
        <v>9.2485250842657199E-3</v>
      </c>
      <c r="M19">
        <f t="shared" si="11"/>
        <v>0.81045195771129719</v>
      </c>
      <c r="N19">
        <f t="shared" si="12"/>
        <v>7.6173591229343361E-3</v>
      </c>
    </row>
    <row r="20" spans="2:14" x14ac:dyDescent="0.25">
      <c r="B20">
        <f t="shared" si="2"/>
        <v>0.15</v>
      </c>
      <c r="C20">
        <f t="shared" si="0"/>
        <v>9.6816706326988274E-4</v>
      </c>
      <c r="D20">
        <f t="shared" si="3"/>
        <v>8.0407943566115616E-6</v>
      </c>
      <c r="E20">
        <f t="shared" si="1"/>
        <v>2.2062422564614885</v>
      </c>
      <c r="F20">
        <f t="shared" si="4"/>
        <v>2.0867842255887125E-2</v>
      </c>
      <c r="G20">
        <f t="shared" si="5"/>
        <v>2.1360110863002388E-3</v>
      </c>
      <c r="H20">
        <f t="shared" si="6"/>
        <v>1.6975418673426974E-5</v>
      </c>
      <c r="I20">
        <f t="shared" si="7"/>
        <v>1.8127777739224121E-2</v>
      </c>
      <c r="J20">
        <f t="shared" si="8"/>
        <v>1.4406602040402741E-4</v>
      </c>
      <c r="K20">
        <f t="shared" si="9"/>
        <v>1.1036052117623791</v>
      </c>
      <c r="L20">
        <f t="shared" si="10"/>
        <v>1.0437941525121869E-2</v>
      </c>
      <c r="M20">
        <f t="shared" si="11"/>
        <v>0.9090222038743011</v>
      </c>
      <c r="N20">
        <f t="shared" si="12"/>
        <v>8.5973708079279988E-3</v>
      </c>
    </row>
    <row r="21" spans="2:14" x14ac:dyDescent="0.25">
      <c r="B21">
        <f t="shared" si="2"/>
        <v>0.16</v>
      </c>
      <c r="C21">
        <f t="shared" si="0"/>
        <v>1.4259933490523896E-3</v>
      </c>
      <c r="D21">
        <f t="shared" si="3"/>
        <v>1.1970802061611374E-5</v>
      </c>
      <c r="E21">
        <f t="shared" si="1"/>
        <v>2.4440685041690342</v>
      </c>
      <c r="F21">
        <f t="shared" si="4"/>
        <v>2.3251553803152636E-2</v>
      </c>
      <c r="G21">
        <f t="shared" si="5"/>
        <v>3.4852254315734655E-3</v>
      </c>
      <c r="H21">
        <f t="shared" si="6"/>
        <v>2.8106182589368543E-5</v>
      </c>
      <c r="I21">
        <f t="shared" si="7"/>
        <v>2.9578213521394954E-2</v>
      </c>
      <c r="J21">
        <f t="shared" si="8"/>
        <v>2.3852995630309557E-4</v>
      </c>
      <c r="K21">
        <f t="shared" si="9"/>
        <v>1.2227472487590434</v>
      </c>
      <c r="L21">
        <f t="shared" si="10"/>
        <v>1.1631762302607124E-2</v>
      </c>
      <c r="M21">
        <f t="shared" si="11"/>
        <v>1.0072199683925742</v>
      </c>
      <c r="N21">
        <f t="shared" si="12"/>
        <v>9.5812108613343855E-3</v>
      </c>
    </row>
    <row r="22" spans="2:14" x14ac:dyDescent="0.25">
      <c r="B22">
        <f t="shared" si="2"/>
        <v>0.17</v>
      </c>
      <c r="C22">
        <f t="shared" si="0"/>
        <v>2.0515572891435479E-3</v>
      </c>
      <c r="D22">
        <f t="shared" si="3"/>
        <v>1.7387753190979703E-5</v>
      </c>
      <c r="E22">
        <f t="shared" si="1"/>
        <v>2.6768856685237572</v>
      </c>
      <c r="F22">
        <f t="shared" si="4"/>
        <v>2.5604770863463976E-2</v>
      </c>
      <c r="G22">
        <f t="shared" si="5"/>
        <v>5.4917843054638135E-3</v>
      </c>
      <c r="H22">
        <f t="shared" si="6"/>
        <v>4.4885048685186438E-5</v>
      </c>
      <c r="I22">
        <f t="shared" si="7"/>
        <v>4.660736356647073E-2</v>
      </c>
      <c r="J22">
        <f t="shared" si="8"/>
        <v>3.8092788543932877E-4</v>
      </c>
      <c r="K22">
        <f t="shared" si="9"/>
        <v>1.3394686129064504</v>
      </c>
      <c r="L22">
        <f t="shared" si="10"/>
        <v>1.2811079308327479E-2</v>
      </c>
      <c r="M22">
        <f t="shared" si="11"/>
        <v>1.1034538383857491</v>
      </c>
      <c r="N22">
        <f t="shared" si="12"/>
        <v>1.0553369033891627E-2</v>
      </c>
    </row>
    <row r="23" spans="2:14" x14ac:dyDescent="0.25">
      <c r="B23">
        <f t="shared" si="2"/>
        <v>0.18000000000000002</v>
      </c>
      <c r="C23">
        <f t="shared" si="0"/>
        <v>2.8907764309788766E-3</v>
      </c>
      <c r="D23">
        <f t="shared" si="3"/>
        <v>2.4711668600612145E-5</v>
      </c>
      <c r="E23">
        <f t="shared" si="1"/>
        <v>2.9006470867445273</v>
      </c>
      <c r="F23">
        <f t="shared" si="4"/>
        <v>2.7887663776341449E-2</v>
      </c>
      <c r="G23">
        <f t="shared" si="5"/>
        <v>8.3851222329486205E-3</v>
      </c>
      <c r="H23">
        <f t="shared" si="6"/>
        <v>6.9384532692062226E-5</v>
      </c>
      <c r="I23">
        <f t="shared" si="7"/>
        <v>7.1162379788207497E-2</v>
      </c>
      <c r="J23">
        <f t="shared" si="8"/>
        <v>5.8884871677339161E-4</v>
      </c>
      <c r="K23">
        <f t="shared" si="9"/>
        <v>1.4517689315877531</v>
      </c>
      <c r="L23">
        <f t="shared" si="10"/>
        <v>1.3956187722471029E-2</v>
      </c>
      <c r="M23">
        <f t="shared" si="11"/>
        <v>1.1960845512659695</v>
      </c>
      <c r="N23">
        <f t="shared" si="12"/>
        <v>1.1497691948258603E-2</v>
      </c>
    </row>
    <row r="24" spans="2:14" x14ac:dyDescent="0.25">
      <c r="B24">
        <f t="shared" si="2"/>
        <v>0.19000000000000003</v>
      </c>
      <c r="C24">
        <f t="shared" si="0"/>
        <v>3.9983998952528004E-3</v>
      </c>
      <c r="D24">
        <f t="shared" si="3"/>
        <v>3.4445881631158418E-5</v>
      </c>
      <c r="E24">
        <f t="shared" si="1"/>
        <v>3.1112707716016641</v>
      </c>
      <c r="F24">
        <f t="shared" si="4"/>
        <v>3.0059589291730981E-2</v>
      </c>
      <c r="G24">
        <f t="shared" si="5"/>
        <v>1.2440104727275194E-2</v>
      </c>
      <c r="H24">
        <f t="shared" si="6"/>
        <v>1.0412613480111916E-4</v>
      </c>
      <c r="I24">
        <f t="shared" si="7"/>
        <v>0.10557597523490475</v>
      </c>
      <c r="J24">
        <f t="shared" si="8"/>
        <v>8.8369177511556205E-4</v>
      </c>
      <c r="K24">
        <f t="shared" si="9"/>
        <v>1.5576345857484584</v>
      </c>
      <c r="L24">
        <f t="shared" si="10"/>
        <v>1.5047017586681071E-2</v>
      </c>
      <c r="M24">
        <f t="shared" si="11"/>
        <v>1.2834634941273044</v>
      </c>
      <c r="N24">
        <f t="shared" si="12"/>
        <v>1.2397740226966381E-2</v>
      </c>
    </row>
    <row r="25" spans="2:14" x14ac:dyDescent="0.25">
      <c r="B25">
        <f t="shared" si="2"/>
        <v>0.20000000000000004</v>
      </c>
      <c r="C25">
        <f t="shared" si="0"/>
        <v>5.4390648036575151E-3</v>
      </c>
      <c r="D25">
        <f t="shared" si="3"/>
        <v>4.7187323494551615E-5</v>
      </c>
      <c r="E25">
        <f t="shared" si="1"/>
        <v>3.3047425742484737</v>
      </c>
      <c r="F25">
        <f t="shared" si="4"/>
        <v>3.2080066729250713E-2</v>
      </c>
      <c r="G25">
        <f t="shared" si="5"/>
        <v>1.7974709020743405E-2</v>
      </c>
      <c r="H25">
        <f t="shared" si="6"/>
        <v>1.5207406874009313E-4</v>
      </c>
      <c r="I25">
        <f t="shared" si="7"/>
        <v>0.15254674104695298</v>
      </c>
      <c r="J25">
        <f t="shared" si="8"/>
        <v>1.2906135814092898E-3</v>
      </c>
      <c r="K25">
        <f t="shared" si="9"/>
        <v>1.6550908195260656</v>
      </c>
      <c r="L25">
        <f t="shared" si="10"/>
        <v>1.6063627026372634E-2</v>
      </c>
      <c r="M25">
        <f t="shared" si="11"/>
        <v>1.3639758039868173</v>
      </c>
      <c r="N25">
        <f t="shared" si="12"/>
        <v>1.323719649057062E-2</v>
      </c>
    </row>
    <row r="26" spans="2:14" x14ac:dyDescent="0.25">
      <c r="B26">
        <f t="shared" si="2"/>
        <v>0.21000000000000005</v>
      </c>
      <c r="C26">
        <f t="shared" si="0"/>
        <v>7.288405851326527E-3</v>
      </c>
      <c r="D26">
        <f t="shared" si="3"/>
        <v>6.3637353274920264E-5</v>
      </c>
      <c r="E26">
        <f t="shared" si="1"/>
        <v>3.4772272366450236</v>
      </c>
      <c r="F26">
        <f t="shared" si="4"/>
        <v>3.390984905446752E-2</v>
      </c>
      <c r="G26">
        <f t="shared" si="5"/>
        <v>2.534344333795556E-2</v>
      </c>
      <c r="H26">
        <f t="shared" si="6"/>
        <v>2.1659076179349502E-4</v>
      </c>
      <c r="I26">
        <f t="shared" si="7"/>
        <v>0.21508329751828931</v>
      </c>
      <c r="J26">
        <f t="shared" si="8"/>
        <v>1.8381501928262131E-3</v>
      </c>
      <c r="K26">
        <f t="shared" si="9"/>
        <v>1.7422578212481752</v>
      </c>
      <c r="L26">
        <f t="shared" si="10"/>
        <v>1.6986743203871221E-2</v>
      </c>
      <c r="M26">
        <f t="shared" si="11"/>
        <v>1.4360867479428487</v>
      </c>
      <c r="N26">
        <f t="shared" si="12"/>
        <v>1.4000312759648343E-2</v>
      </c>
    </row>
    <row r="27" spans="2:14" x14ac:dyDescent="0.25">
      <c r="B27">
        <f t="shared" si="2"/>
        <v>0.22000000000000006</v>
      </c>
      <c r="C27">
        <f t="shared" si="0"/>
        <v>9.6342143618180342E-3</v>
      </c>
      <c r="D27">
        <f t="shared" si="3"/>
        <v>8.4613101065722873E-5</v>
      </c>
      <c r="E27">
        <f t="shared" si="1"/>
        <v>3.6251833488330667</v>
      </c>
      <c r="F27">
        <f t="shared" si="4"/>
        <v>3.5512052927390479E-2</v>
      </c>
      <c r="G27">
        <f t="shared" si="5"/>
        <v>3.4925793483551126E-2</v>
      </c>
      <c r="H27">
        <f t="shared" si="6"/>
        <v>3.0134618410753371E-4</v>
      </c>
      <c r="I27">
        <f t="shared" si="7"/>
        <v>0.29640624325245862</v>
      </c>
      <c r="J27">
        <f t="shared" si="8"/>
        <v>2.5574477038537418E-3</v>
      </c>
      <c r="K27">
        <f t="shared" si="9"/>
        <v>1.8174087815974425</v>
      </c>
      <c r="L27">
        <f t="shared" si="10"/>
        <v>1.7798333014228104E-2</v>
      </c>
      <c r="M27">
        <f t="shared" si="11"/>
        <v>1.4983897403205677</v>
      </c>
      <c r="N27">
        <f t="shared" si="12"/>
        <v>1.4672382441317095E-2</v>
      </c>
    </row>
    <row r="28" spans="2:14" x14ac:dyDescent="0.25">
      <c r="B28">
        <f t="shared" si="2"/>
        <v>0.23000000000000007</v>
      </c>
      <c r="C28">
        <f t="shared" si="0"/>
        <v>1.2577641819700031E-2</v>
      </c>
      <c r="D28">
        <f t="shared" si="3"/>
        <v>1.1105928090759044E-4</v>
      </c>
      <c r="E28">
        <f t="shared" si="1"/>
        <v>3.7454775738581878</v>
      </c>
      <c r="F28">
        <f t="shared" si="4"/>
        <v>3.6853304613456303E-2</v>
      </c>
      <c r="G28">
        <f t="shared" si="5"/>
        <v>4.710927536770735E-2</v>
      </c>
      <c r="H28">
        <f t="shared" si="6"/>
        <v>4.1017534425629273E-4</v>
      </c>
      <c r="I28">
        <f t="shared" si="7"/>
        <v>0.39980432629724083</v>
      </c>
      <c r="J28">
        <f t="shared" si="8"/>
        <v>3.4810528477485E-3</v>
      </c>
      <c r="K28">
        <f t="shared" si="9"/>
        <v>1.8790276078389438</v>
      </c>
      <c r="L28">
        <f t="shared" si="10"/>
        <v>1.8482181947181948E-2</v>
      </c>
      <c r="M28">
        <f t="shared" si="11"/>
        <v>1.5496540844237832</v>
      </c>
      <c r="N28">
        <f t="shared" si="12"/>
        <v>1.5240219123721768E-2</v>
      </c>
    </row>
    <row r="29" spans="2:14" x14ac:dyDescent="0.25">
      <c r="B29">
        <f t="shared" si="2"/>
        <v>0.24000000000000007</v>
      </c>
      <c r="C29">
        <f t="shared" si="0"/>
        <v>1.6234441147816605E-2</v>
      </c>
      <c r="D29">
        <f t="shared" si="3"/>
        <v>1.4406041483758331E-4</v>
      </c>
      <c r="E29">
        <f t="shared" si="1"/>
        <v>3.8354930422114464</v>
      </c>
      <c r="F29">
        <f t="shared" si="4"/>
        <v>3.7904853080348203E-2</v>
      </c>
      <c r="G29">
        <f t="shared" si="5"/>
        <v>6.2267086066641796E-2</v>
      </c>
      <c r="H29">
        <f t="shared" si="6"/>
        <v>5.4688180717174626E-4</v>
      </c>
      <c r="I29">
        <f t="shared" si="7"/>
        <v>0.52844477443248716</v>
      </c>
      <c r="J29">
        <f t="shared" si="8"/>
        <v>4.6412455036486441E-3</v>
      </c>
      <c r="K29">
        <f t="shared" si="9"/>
        <v>1.9258637416796316</v>
      </c>
      <c r="L29">
        <f t="shared" si="10"/>
        <v>1.9024456747592892E-2</v>
      </c>
      <c r="M29">
        <f t="shared" si="11"/>
        <v>1.5888703357034291</v>
      </c>
      <c r="N29">
        <f t="shared" si="12"/>
        <v>1.5692622100636076E-2</v>
      </c>
    </row>
    <row r="30" spans="2:14" x14ac:dyDescent="0.25">
      <c r="B30">
        <f t="shared" si="2"/>
        <v>0.25000000000000006</v>
      </c>
      <c r="C30">
        <f t="shared" si="0"/>
        <v>2.073623680159838E-2</v>
      </c>
      <c r="D30">
        <f t="shared" si="3"/>
        <v>1.8485338974707458E-4</v>
      </c>
      <c r="E30">
        <f t="shared" si="1"/>
        <v>3.8932266067345194</v>
      </c>
      <c r="F30">
        <f t="shared" si="4"/>
        <v>3.8643598244729752E-2</v>
      </c>
      <c r="G30">
        <f t="shared" si="5"/>
        <v>8.0730868839530318E-2</v>
      </c>
      <c r="H30">
        <f t="shared" si="6"/>
        <v>7.1498977453085923E-4</v>
      </c>
      <c r="I30">
        <f t="shared" si="7"/>
        <v>0.6851421588603841</v>
      </c>
      <c r="J30">
        <f t="shared" si="8"/>
        <v>6.0679346664643452E-3</v>
      </c>
      <c r="K30">
        <f t="shared" si="9"/>
        <v>1.9569814217680588</v>
      </c>
      <c r="L30">
        <f t="shared" si="10"/>
        <v>1.9414225817238416E-2</v>
      </c>
      <c r="M30">
        <f t="shared" si="11"/>
        <v>1.6152910950092714</v>
      </c>
      <c r="N30">
        <f t="shared" si="12"/>
        <v>1.6020807153563472E-2</v>
      </c>
    </row>
    <row r="31" spans="2:14" x14ac:dyDescent="0.25">
      <c r="B31">
        <f t="shared" si="2"/>
        <v>0.26000000000000006</v>
      </c>
      <c r="C31">
        <f t="shared" si="0"/>
        <v>2.6231811999155145E-2</v>
      </c>
      <c r="D31">
        <f t="shared" si="3"/>
        <v>2.3484024400376784E-4</v>
      </c>
      <c r="E31">
        <f t="shared" si="1"/>
        <v>3.9173697355037209</v>
      </c>
      <c r="F31">
        <f t="shared" si="4"/>
        <v>3.9052981711191231E-2</v>
      </c>
      <c r="G31">
        <f t="shared" si="5"/>
        <v>0.10275970643291372</v>
      </c>
      <c r="H31">
        <f t="shared" si="6"/>
        <v>9.174528763622211E-4</v>
      </c>
      <c r="I31">
        <f t="shared" si="7"/>
        <v>0.8720952483398966</v>
      </c>
      <c r="J31">
        <f t="shared" si="8"/>
        <v>7.786187036001411E-3</v>
      </c>
      <c r="K31">
        <f t="shared" si="9"/>
        <v>1.971800773751438</v>
      </c>
      <c r="L31">
        <f t="shared" si="10"/>
        <v>1.96439109775975E-2</v>
      </c>
      <c r="M31">
        <f t="shared" si="11"/>
        <v>1.6284650746186822</v>
      </c>
      <c r="N31">
        <f t="shared" si="12"/>
        <v>1.6218780848139783E-2</v>
      </c>
    </row>
    <row r="32" spans="2:14" x14ac:dyDescent="0.25">
      <c r="B32">
        <f t="shared" si="2"/>
        <v>0.27000000000000007</v>
      </c>
      <c r="C32">
        <f t="shared" si="0"/>
        <v>3.2888397990688281E-2</v>
      </c>
      <c r="D32">
        <f t="shared" si="3"/>
        <v>2.9560104994921739E-4</v>
      </c>
      <c r="E32">
        <f t="shared" si="1"/>
        <v>3.9073682349325196</v>
      </c>
      <c r="F32">
        <f t="shared" si="4"/>
        <v>3.9123689852181238E-2</v>
      </c>
      <c r="G32">
        <f t="shared" si="5"/>
        <v>0.12850708160663391</v>
      </c>
      <c r="H32">
        <f t="shared" si="6"/>
        <v>1.1563339401977392E-3</v>
      </c>
      <c r="I32">
        <f t="shared" si="7"/>
        <v>1.09060661165218</v>
      </c>
      <c r="J32">
        <f t="shared" si="8"/>
        <v>9.8135092999603914E-3</v>
      </c>
      <c r="K32">
        <f t="shared" si="9"/>
        <v>1.9701283164616039</v>
      </c>
      <c r="L32">
        <f t="shared" si="10"/>
        <v>1.9709645451065228E-2</v>
      </c>
      <c r="M32">
        <f t="shared" si="11"/>
        <v>1.6282624484961481</v>
      </c>
      <c r="N32">
        <f t="shared" si="12"/>
        <v>1.6283637615574165E-2</v>
      </c>
    </row>
    <row r="33" spans="2:14" x14ac:dyDescent="0.25">
      <c r="B33">
        <f t="shared" si="2"/>
        <v>0.28000000000000008</v>
      </c>
      <c r="C33">
        <f t="shared" si="0"/>
        <v>4.0892946081569771E-2</v>
      </c>
      <c r="D33">
        <f t="shared" si="3"/>
        <v>3.6890672036129065E-4</v>
      </c>
      <c r="E33">
        <f t="shared" si="1"/>
        <v>3.863456746781782</v>
      </c>
      <c r="F33">
        <f t="shared" si="4"/>
        <v>3.8854124908571541E-2</v>
      </c>
      <c r="G33">
        <f t="shared" si="5"/>
        <v>0.15798812843462437</v>
      </c>
      <c r="H33">
        <f t="shared" si="6"/>
        <v>1.4324760502062927E-3</v>
      </c>
      <c r="I33">
        <f t="shared" si="7"/>
        <v>1.3408046877975348</v>
      </c>
      <c r="J33">
        <f t="shared" si="8"/>
        <v>1.2157056497248584E-2</v>
      </c>
      <c r="K33">
        <f t="shared" si="9"/>
        <v>1.9521748464316759</v>
      </c>
      <c r="L33">
        <f t="shared" si="10"/>
        <v>1.9611515814466414E-2</v>
      </c>
      <c r="M33">
        <f t="shared" si="11"/>
        <v>1.6148898051934217</v>
      </c>
      <c r="N33">
        <f t="shared" si="12"/>
        <v>1.6215761268447863E-2</v>
      </c>
    </row>
    <row r="34" spans="2:14" x14ac:dyDescent="0.25">
      <c r="B34">
        <f t="shared" si="2"/>
        <v>0.29000000000000009</v>
      </c>
      <c r="C34">
        <f t="shared" si="0"/>
        <v>5.0453358039664886E-2</v>
      </c>
      <c r="D34">
        <f t="shared" si="3"/>
        <v>4.5673152060617366E-4</v>
      </c>
      <c r="E34">
        <f t="shared" si="1"/>
        <v>3.7866650335590637</v>
      </c>
      <c r="F34">
        <f t="shared" si="4"/>
        <v>3.8250608901704265E-2</v>
      </c>
      <c r="G34">
        <f t="shared" si="5"/>
        <v>0.19104996671443508</v>
      </c>
      <c r="H34">
        <f t="shared" si="6"/>
        <v>1.745190475745299E-3</v>
      </c>
      <c r="I34">
        <f t="shared" si="7"/>
        <v>1.621392021744704</v>
      </c>
      <c r="J34">
        <f t="shared" si="8"/>
        <v>1.4810983547711208E-2</v>
      </c>
      <c r="K34">
        <f t="shared" si="9"/>
        <v>1.9185591957993644</v>
      </c>
      <c r="L34">
        <f t="shared" si="10"/>
        <v>1.9353670211155222E-2</v>
      </c>
      <c r="M34">
        <f t="shared" si="11"/>
        <v>1.5888934597241231</v>
      </c>
      <c r="N34">
        <f t="shared" si="12"/>
        <v>1.601891632458774E-2</v>
      </c>
    </row>
    <row r="35" spans="2:14" x14ac:dyDescent="0.25">
      <c r="B35">
        <f t="shared" si="2"/>
        <v>0.3000000000000001</v>
      </c>
      <c r="C35">
        <f t="shared" si="0"/>
        <v>6.1799644413065756E-2</v>
      </c>
      <c r="D35">
        <f t="shared" si="3"/>
        <v>5.6126501226365377E-4</v>
      </c>
      <c r="E35">
        <f t="shared" si="1"/>
        <v>3.6787944117144216</v>
      </c>
      <c r="F35">
        <f t="shared" si="4"/>
        <v>3.7327297226367455E-2</v>
      </c>
      <c r="G35">
        <f t="shared" si="5"/>
        <v>0.22734818651272468</v>
      </c>
      <c r="H35">
        <f t="shared" si="6"/>
        <v>2.0919907661358008E-3</v>
      </c>
      <c r="I35">
        <f t="shared" si="7"/>
        <v>1.9294456948052794</v>
      </c>
      <c r="J35">
        <f t="shared" si="8"/>
        <v>1.7754188582749932E-2</v>
      </c>
      <c r="K35">
        <f t="shared" si="9"/>
        <v>1.8702970280637436</v>
      </c>
      <c r="L35">
        <f t="shared" si="10"/>
        <v>1.8944281119315558E-2</v>
      </c>
      <c r="M35">
        <f t="shared" si="11"/>
        <v>1.5511504309489181</v>
      </c>
      <c r="N35">
        <f t="shared" si="12"/>
        <v>1.5700219453365222E-2</v>
      </c>
    </row>
    <row r="36" spans="2:14" x14ac:dyDescent="0.25">
      <c r="B36">
        <f t="shared" si="2"/>
        <v>0.31000000000000011</v>
      </c>
      <c r="C36">
        <f t="shared" si="0"/>
        <v>7.51849730320054E-2</v>
      </c>
      <c r="D36">
        <f t="shared" si="3"/>
        <v>6.8492308722535632E-4</v>
      </c>
      <c r="E36">
        <f t="shared" si="1"/>
        <v>3.5423642387225449</v>
      </c>
      <c r="F36">
        <f t="shared" si="4"/>
        <v>3.6105793252184867E-2</v>
      </c>
      <c r="G36">
        <f t="shared" si="5"/>
        <v>0.26633255975789488</v>
      </c>
      <c r="H36">
        <f t="shared" si="6"/>
        <v>2.4684037313530997E-3</v>
      </c>
      <c r="I36">
        <f t="shared" si="7"/>
        <v>2.2602960625884672</v>
      </c>
      <c r="J36">
        <f t="shared" si="8"/>
        <v>2.094870878696875E-2</v>
      </c>
      <c r="K36">
        <f t="shared" si="9"/>
        <v>1.8087746058772751</v>
      </c>
      <c r="L36">
        <f t="shared" si="10"/>
        <v>1.8395358169705112E-2</v>
      </c>
      <c r="M36">
        <f t="shared" si="11"/>
        <v>1.5028470236104627</v>
      </c>
      <c r="N36">
        <f t="shared" si="12"/>
        <v>1.5269987272796919E-2</v>
      </c>
    </row>
    <row r="37" spans="2:14" x14ac:dyDescent="0.25">
      <c r="B37">
        <f t="shared" si="2"/>
        <v>0.32000000000000012</v>
      </c>
      <c r="C37">
        <f t="shared" si="0"/>
        <v>9.0886561445859868E-2</v>
      </c>
      <c r="D37">
        <f t="shared" si="3"/>
        <v>8.3035767238932704E-4</v>
      </c>
      <c r="E37">
        <f t="shared" si="1"/>
        <v>3.3805300125197242</v>
      </c>
      <c r="F37">
        <f t="shared" si="4"/>
        <v>3.4614471256211379E-2</v>
      </c>
      <c r="G37">
        <f t="shared" si="5"/>
        <v>0.30724474870244733</v>
      </c>
      <c r="H37">
        <f t="shared" si="6"/>
        <v>2.8678865423017136E-3</v>
      </c>
      <c r="I37">
        <f t="shared" si="7"/>
        <v>2.6075073073093868</v>
      </c>
      <c r="J37">
        <f t="shared" si="8"/>
        <v>2.4339016849489293E-2</v>
      </c>
      <c r="K37">
        <f t="shared" si="9"/>
        <v>1.735708286982792</v>
      </c>
      <c r="L37">
        <f t="shared" si="10"/>
        <v>1.772241446430035E-2</v>
      </c>
      <c r="M37">
        <f t="shared" si="11"/>
        <v>1.4454456295350979</v>
      </c>
      <c r="N37">
        <f t="shared" si="12"/>
        <v>1.4741463265727816E-2</v>
      </c>
    </row>
    <row r="38" spans="2:14" x14ac:dyDescent="0.25">
      <c r="B38">
        <f t="shared" si="2"/>
        <v>0.33000000000000013</v>
      </c>
      <c r="C38">
        <f t="shared" si="0"/>
        <v>0.10920635714385299</v>
      </c>
      <c r="D38">
        <f t="shared" si="3"/>
        <v>1.0004645929485652E-3</v>
      </c>
      <c r="E38">
        <f t="shared" si="1"/>
        <v>3.1969762864203406</v>
      </c>
      <c r="F38">
        <f t="shared" si="4"/>
        <v>3.2887531494700355E-2</v>
      </c>
      <c r="G38">
        <f t="shared" si="5"/>
        <v>0.34913013411524857</v>
      </c>
      <c r="H38">
        <f t="shared" si="6"/>
        <v>3.281874414088482E-3</v>
      </c>
      <c r="I38">
        <f t="shared" si="7"/>
        <v>2.962977820620325</v>
      </c>
      <c r="J38">
        <f t="shared" si="8"/>
        <v>2.7852425639648584E-2</v>
      </c>
      <c r="K38">
        <f t="shared" si="9"/>
        <v>1.6530913217820968</v>
      </c>
      <c r="L38">
        <f t="shared" si="10"/>
        <v>1.694399804382446E-2</v>
      </c>
      <c r="M38">
        <f t="shared" si="11"/>
        <v>1.3806410339047597</v>
      </c>
      <c r="N38">
        <f t="shared" si="12"/>
        <v>1.4130433317199301E-2</v>
      </c>
    </row>
    <row r="39" spans="2:14" x14ac:dyDescent="0.25">
      <c r="B39">
        <f t="shared" si="2"/>
        <v>0.34000000000000014</v>
      </c>
      <c r="C39">
        <f t="shared" si="0"/>
        <v>0.13047143804268899</v>
      </c>
      <c r="D39">
        <f t="shared" si="3"/>
        <v>1.198388975932711E-3</v>
      </c>
      <c r="E39">
        <f t="shared" si="1"/>
        <v>2.9957891176141076</v>
      </c>
      <c r="F39">
        <f t="shared" si="4"/>
        <v>3.0963827020172269E-2</v>
      </c>
      <c r="G39">
        <f t="shared" si="5"/>
        <v>0.39086491424775094</v>
      </c>
      <c r="H39">
        <f t="shared" si="6"/>
        <v>3.6999752418150011E-3</v>
      </c>
      <c r="I39">
        <f t="shared" si="7"/>
        <v>3.317170185580292</v>
      </c>
      <c r="J39">
        <f t="shared" si="8"/>
        <v>3.1400740031003113E-2</v>
      </c>
      <c r="K39">
        <f t="shared" si="9"/>
        <v>1.5631302778283982</v>
      </c>
      <c r="L39">
        <f t="shared" si="10"/>
        <v>1.6081107998052489E-2</v>
      </c>
      <c r="M39">
        <f t="shared" si="11"/>
        <v>1.31030812963092</v>
      </c>
      <c r="N39">
        <f t="shared" si="12"/>
        <v>1.3454745817678412E-2</v>
      </c>
    </row>
    <row r="40" spans="2:14" x14ac:dyDescent="0.25">
      <c r="B40">
        <f t="shared" si="2"/>
        <v>0.35000000000000014</v>
      </c>
      <c r="C40">
        <f t="shared" si="0"/>
        <v>0.15503405285316346</v>
      </c>
      <c r="D40">
        <f t="shared" si="3"/>
        <v>1.4275274544792633E-3</v>
      </c>
      <c r="E40">
        <f t="shared" si="1"/>
        <v>2.7813140327693979</v>
      </c>
      <c r="F40">
        <f t="shared" si="4"/>
        <v>2.888551575191755E-2</v>
      </c>
      <c r="G40">
        <f t="shared" si="5"/>
        <v>0.43119838675761607</v>
      </c>
      <c r="H40">
        <f t="shared" si="6"/>
        <v>4.1103165050268391E-3</v>
      </c>
      <c r="I40">
        <f t="shared" si="7"/>
        <v>3.659470012486326</v>
      </c>
      <c r="J40">
        <f t="shared" si="8"/>
        <v>3.4883200990333124E-2</v>
      </c>
      <c r="K40">
        <f t="shared" si="9"/>
        <v>1.4681740428112806</v>
      </c>
      <c r="L40">
        <f t="shared" si="10"/>
        <v>1.5156521603198407E-2</v>
      </c>
      <c r="M40">
        <f t="shared" si="11"/>
        <v>1.2364434563480835</v>
      </c>
      <c r="N40">
        <f t="shared" si="12"/>
        <v>1.2733757929895029E-2</v>
      </c>
    </row>
    <row r="41" spans="2:14" x14ac:dyDescent="0.25">
      <c r="B41">
        <f t="shared" si="2"/>
        <v>0.36000000000000015</v>
      </c>
      <c r="C41">
        <f t="shared" si="0"/>
        <v>0.183271206579454</v>
      </c>
      <c r="D41">
        <f t="shared" si="3"/>
        <v>1.6915262971630889E-3</v>
      </c>
      <c r="E41">
        <f t="shared" si="1"/>
        <v>2.558006403769939</v>
      </c>
      <c r="F41">
        <f t="shared" si="4"/>
        <v>2.6696602182696708E-2</v>
      </c>
      <c r="G41">
        <f t="shared" si="5"/>
        <v>0.46880892005688674</v>
      </c>
      <c r="H41">
        <f t="shared" si="6"/>
        <v>4.5000365340725178E-3</v>
      </c>
      <c r="I41">
        <f t="shared" si="7"/>
        <v>3.9786609533366359</v>
      </c>
      <c r="J41">
        <f t="shared" si="8"/>
        <v>3.8190654829114844E-2</v>
      </c>
      <c r="K41">
        <f t="shared" si="9"/>
        <v>1.3706388051746965</v>
      </c>
      <c r="L41">
        <f t="shared" si="10"/>
        <v>1.41940642399299E-2</v>
      </c>
      <c r="M41">
        <f t="shared" si="11"/>
        <v>1.1611033465990654</v>
      </c>
      <c r="N41">
        <f t="shared" si="12"/>
        <v>1.1987734014735756E-2</v>
      </c>
    </row>
    <row r="42" spans="2:14" x14ac:dyDescent="0.25">
      <c r="B42">
        <f t="shared" si="2"/>
        <v>0.37000000000000016</v>
      </c>
      <c r="C42">
        <f t="shared" si="0"/>
        <v>0.21558368066503394</v>
      </c>
      <c r="D42">
        <f t="shared" si="3"/>
        <v>1.9942744362224413E-3</v>
      </c>
      <c r="E42">
        <f t="shared" si="1"/>
        <v>2.330281598315723</v>
      </c>
      <c r="F42">
        <f t="shared" si="4"/>
        <v>2.4441440010428334E-2</v>
      </c>
      <c r="G42">
        <f t="shared" si="5"/>
        <v>0.50237068395090179</v>
      </c>
      <c r="H42">
        <f t="shared" si="6"/>
        <v>4.855898020038947E-3</v>
      </c>
      <c r="I42">
        <f t="shared" si="7"/>
        <v>4.2634910276321891</v>
      </c>
      <c r="J42">
        <f t="shared" si="8"/>
        <v>4.1210759904844158E-2</v>
      </c>
      <c r="K42">
        <f t="shared" si="9"/>
        <v>1.2729326394903784</v>
      </c>
      <c r="L42">
        <f t="shared" si="10"/>
        <v>1.3217857223325387E-2</v>
      </c>
      <c r="M42">
        <f t="shared" si="11"/>
        <v>1.0863416467564941</v>
      </c>
      <c r="N42">
        <f t="shared" si="12"/>
        <v>1.1237224966777808E-2</v>
      </c>
    </row>
    <row r="43" spans="2:14" x14ac:dyDescent="0.25">
      <c r="B43">
        <f t="shared" si="2"/>
        <v>0.38000000000000017</v>
      </c>
      <c r="C43">
        <f t="shared" si="0"/>
        <v>0.25239436040307578</v>
      </c>
      <c r="D43">
        <f t="shared" si="3"/>
        <v>2.3398902053405504E-3</v>
      </c>
      <c r="E43">
        <f t="shared" si="1"/>
        <v>2.1023722558994189</v>
      </c>
      <c r="F43">
        <f t="shared" si="4"/>
        <v>2.2163269271075727E-2</v>
      </c>
      <c r="G43">
        <f t="shared" si="5"/>
        <v>0.53062690085690534</v>
      </c>
      <c r="H43">
        <f t="shared" si="6"/>
        <v>5.16498792403904E-3</v>
      </c>
      <c r="I43">
        <f t="shared" si="7"/>
        <v>4.5032942866642172</v>
      </c>
      <c r="J43">
        <f t="shared" si="8"/>
        <v>4.3833926571482072E-2</v>
      </c>
      <c r="K43">
        <f t="shared" si="9"/>
        <v>1.1773833081512473</v>
      </c>
      <c r="L43">
        <f t="shared" si="10"/>
        <v>1.2251579738208137E-2</v>
      </c>
      <c r="M43">
        <f t="shared" si="11"/>
        <v>1.0141499644309817</v>
      </c>
      <c r="N43">
        <f t="shared" si="12"/>
        <v>1.0502458055937388E-2</v>
      </c>
    </row>
    <row r="44" spans="2:14" x14ac:dyDescent="0.25">
      <c r="B44">
        <f t="shared" si="2"/>
        <v>0.39000000000000018</v>
      </c>
      <c r="C44">
        <f t="shared" si="0"/>
        <v>0.29414572456032084</v>
      </c>
      <c r="D44">
        <f t="shared" si="3"/>
        <v>2.7327004248169852E-3</v>
      </c>
      <c r="E44">
        <f t="shared" si="1"/>
        <v>1.8781995314655058</v>
      </c>
      <c r="F44">
        <f t="shared" si="4"/>
        <v>1.9902858936824641E-2</v>
      </c>
      <c r="G44">
        <f t="shared" si="5"/>
        <v>0.55246436205177629</v>
      </c>
      <c r="H44">
        <f t="shared" si="6"/>
        <v>5.4154563145434121E-3</v>
      </c>
      <c r="I44">
        <f t="shared" si="7"/>
        <v>4.6886232137791151</v>
      </c>
      <c r="J44">
        <f t="shared" si="8"/>
        <v>4.5959587502216695E-2</v>
      </c>
      <c r="K44">
        <f t="shared" si="9"/>
        <v>1.0861726280129134</v>
      </c>
      <c r="L44">
        <f t="shared" si="10"/>
        <v>1.1317779680820813E-2</v>
      </c>
      <c r="M44">
        <f t="shared" si="11"/>
        <v>0.94640317446245581</v>
      </c>
      <c r="N44">
        <f t="shared" si="12"/>
        <v>9.802765694467197E-3</v>
      </c>
    </row>
    <row r="45" spans="2:14" x14ac:dyDescent="0.25">
      <c r="B45">
        <f t="shared" si="2"/>
        <v>0.40000000000000019</v>
      </c>
      <c r="C45">
        <f t="shared" si="0"/>
        <v>0.34129633431019551</v>
      </c>
      <c r="D45">
        <f t="shared" si="3"/>
        <v>3.1772102943525842E-3</v>
      </c>
      <c r="E45">
        <f t="shared" si="1"/>
        <v>1.6612641812911131</v>
      </c>
      <c r="F45">
        <f t="shared" si="4"/>
        <v>1.7697318563783111E-2</v>
      </c>
      <c r="G45">
        <f t="shared" si="5"/>
        <v>0.56698337539548493</v>
      </c>
      <c r="H45">
        <f t="shared" si="6"/>
        <v>5.5972386872363104E-3</v>
      </c>
      <c r="I45">
        <f t="shared" si="7"/>
        <v>4.8118423527506557</v>
      </c>
      <c r="J45">
        <f t="shared" si="8"/>
        <v>4.7502327832648898E-2</v>
      </c>
      <c r="K45">
        <f t="shared" si="9"/>
        <v>1.0012802578006543</v>
      </c>
      <c r="L45">
        <f t="shared" si="10"/>
        <v>1.0437264429067847E-2</v>
      </c>
      <c r="M45">
        <f t="shared" si="11"/>
        <v>0.88481250659645572</v>
      </c>
      <c r="N45">
        <f t="shared" si="12"/>
        <v>9.1560784052945651E-3</v>
      </c>
    </row>
    <row r="46" spans="2:14" x14ac:dyDescent="0.25">
      <c r="B46">
        <f t="shared" si="2"/>
        <v>0.4100000000000002</v>
      </c>
      <c r="C46">
        <f t="shared" si="0"/>
        <v>0.39431614138058219</v>
      </c>
      <c r="D46">
        <f t="shared" si="3"/>
        <v>3.6780623784538917E-3</v>
      </c>
      <c r="E46">
        <f t="shared" si="1"/>
        <v>1.4545620131957895</v>
      </c>
      <c r="F46">
        <f t="shared" si="4"/>
        <v>1.5579130972434525E-2</v>
      </c>
      <c r="G46">
        <f t="shared" si="5"/>
        <v>0.57355728044213516</v>
      </c>
      <c r="H46">
        <f t="shared" si="6"/>
        <v>5.7027032791881057E-3</v>
      </c>
      <c r="I46">
        <f t="shared" si="7"/>
        <v>4.8676333972488619</v>
      </c>
      <c r="J46">
        <f t="shared" si="8"/>
        <v>4.8397378749997638E-2</v>
      </c>
      <c r="K46">
        <f t="shared" si="9"/>
        <v>0.92443907728818586</v>
      </c>
      <c r="L46">
        <f t="shared" si="10"/>
        <v>9.6285966754442089E-3</v>
      </c>
      <c r="M46">
        <f t="shared" si="11"/>
        <v>0.83088797095154987</v>
      </c>
      <c r="N46">
        <f t="shared" si="12"/>
        <v>8.5785023877400363E-3</v>
      </c>
    </row>
    <row r="47" spans="2:14" x14ac:dyDescent="0.25">
      <c r="B47">
        <f t="shared" si="2"/>
        <v>0.42000000000000021</v>
      </c>
      <c r="C47">
        <f t="shared" si="0"/>
        <v>0.45368041996018754</v>
      </c>
      <c r="D47">
        <f t="shared" si="3"/>
        <v>4.2399828067038528E-3</v>
      </c>
      <c r="E47">
        <f t="shared" si="1"/>
        <v>1.2605265950540481</v>
      </c>
      <c r="F47">
        <f t="shared" si="4"/>
        <v>1.3575443041249202E-2</v>
      </c>
      <c r="G47">
        <f t="shared" si="5"/>
        <v>0.57187623501510576</v>
      </c>
      <c r="H47">
        <f t="shared" si="6"/>
        <v>5.7271675772862102E-3</v>
      </c>
      <c r="I47">
        <f t="shared" si="7"/>
        <v>4.8533667962624829</v>
      </c>
      <c r="J47">
        <f t="shared" si="8"/>
        <v>4.8605000967556766E-2</v>
      </c>
      <c r="K47">
        <f t="shared" si="9"/>
        <v>0.85710350750711783</v>
      </c>
      <c r="L47">
        <f t="shared" si="10"/>
        <v>8.9077129239765272E-3</v>
      </c>
      <c r="M47">
        <f t="shared" si="11"/>
        <v>0.78591119794001241</v>
      </c>
      <c r="N47">
        <f t="shared" si="12"/>
        <v>8.0839958444578197E-3</v>
      </c>
    </row>
    <row r="48" spans="2:14" x14ac:dyDescent="0.25">
      <c r="B48">
        <f t="shared" si="2"/>
        <v>0.43000000000000022</v>
      </c>
      <c r="C48">
        <f t="shared" si="0"/>
        <v>0.51986211492415979</v>
      </c>
      <c r="D48">
        <f t="shared" si="3"/>
        <v>4.8677126744217413E-3</v>
      </c>
      <c r="E48">
        <f t="shared" si="1"/>
        <v>1.081000344510519</v>
      </c>
      <c r="F48">
        <f t="shared" si="4"/>
        <v>1.1707634697822846E-2</v>
      </c>
      <c r="G48">
        <f t="shared" si="5"/>
        <v>0.5619711253309837</v>
      </c>
      <c r="H48">
        <f t="shared" si="6"/>
        <v>5.6692368017304522E-3</v>
      </c>
      <c r="I48">
        <f t="shared" si="7"/>
        <v>4.7693046731826767</v>
      </c>
      <c r="J48">
        <f t="shared" si="8"/>
        <v>4.8113357347225834E-2</v>
      </c>
      <c r="K48">
        <f t="shared" si="9"/>
        <v>0.80043122971733938</v>
      </c>
      <c r="L48">
        <f t="shared" si="10"/>
        <v>8.2876736861222933E-3</v>
      </c>
      <c r="M48">
        <f t="shared" si="11"/>
        <v>0.75091903298913132</v>
      </c>
      <c r="N48">
        <f t="shared" si="12"/>
        <v>7.6841511546457252E-3</v>
      </c>
    </row>
    <row r="49" spans="2:14" x14ac:dyDescent="0.25">
      <c r="B49">
        <f t="shared" si="2"/>
        <v>0.44000000000000022</v>
      </c>
      <c r="C49">
        <f t="shared" si="0"/>
        <v>0.59332239233228568</v>
      </c>
      <c r="D49">
        <f t="shared" si="3"/>
        <v>5.5659225362822322E-3</v>
      </c>
      <c r="E49">
        <f t="shared" si="1"/>
        <v>0.91723335232961123</v>
      </c>
      <c r="F49">
        <f t="shared" si="4"/>
        <v>9.9911684842006604E-3</v>
      </c>
      <c r="G49">
        <f t="shared" si="5"/>
        <v>0.54421508693116716</v>
      </c>
      <c r="H49">
        <f t="shared" si="6"/>
        <v>5.5309310613107596E-3</v>
      </c>
      <c r="I49">
        <f t="shared" si="7"/>
        <v>4.61861373355908</v>
      </c>
      <c r="J49">
        <f t="shared" si="8"/>
        <v>4.693959203370883E-2</v>
      </c>
      <c r="K49">
        <f t="shared" si="9"/>
        <v>0.75527787233094845</v>
      </c>
      <c r="L49">
        <f t="shared" si="10"/>
        <v>7.7785455102414459E-3</v>
      </c>
      <c r="M49">
        <f t="shared" si="11"/>
        <v>0.726697493507655</v>
      </c>
      <c r="N49">
        <f t="shared" si="12"/>
        <v>7.3880826324839383E-3</v>
      </c>
    </row>
    <row r="50" spans="2:14" x14ac:dyDescent="0.25">
      <c r="B50">
        <f t="shared" si="2"/>
        <v>0.45000000000000023</v>
      </c>
      <c r="C50">
        <f t="shared" si="0"/>
        <v>0.67449917942792137</v>
      </c>
      <c r="D50">
        <f t="shared" si="3"/>
        <v>6.3391078588010408E-3</v>
      </c>
      <c r="E50">
        <f t="shared" si="1"/>
        <v>0.76990766201248206</v>
      </c>
      <c r="F50">
        <f t="shared" si="4"/>
        <v>8.4357050717104743E-3</v>
      </c>
      <c r="G50">
        <f t="shared" si="5"/>
        <v>0.51930208626268859</v>
      </c>
      <c r="H50">
        <f t="shared" si="6"/>
        <v>5.3175858659692838E-3</v>
      </c>
      <c r="I50">
        <f t="shared" si="7"/>
        <v>4.4071834924747213</v>
      </c>
      <c r="J50">
        <f t="shared" si="8"/>
        <v>4.5128986130169052E-2</v>
      </c>
      <c r="K50">
        <f t="shared" si="9"/>
        <v>0.72220342072020172</v>
      </c>
      <c r="L50">
        <f t="shared" si="10"/>
        <v>7.3874064652557567E-3</v>
      </c>
      <c r="M50">
        <f t="shared" si="11"/>
        <v>0.71378502519803455</v>
      </c>
      <c r="N50">
        <f t="shared" si="12"/>
        <v>7.2024125935284539E-3</v>
      </c>
    </row>
    <row r="51" spans="2:14" x14ac:dyDescent="0.25">
      <c r="B51">
        <f t="shared" si="2"/>
        <v>0.46000000000000024</v>
      </c>
      <c r="C51">
        <f t="shared" si="0"/>
        <v>0.76379349358328186</v>
      </c>
      <c r="D51">
        <f t="shared" si="3"/>
        <v>7.1914633650560231E-3</v>
      </c>
      <c r="E51">
        <f t="shared" si="1"/>
        <v>0.63918336193064296</v>
      </c>
      <c r="F51">
        <f t="shared" si="4"/>
        <v>7.0454551197156306E-3</v>
      </c>
      <c r="G51">
        <f t="shared" si="5"/>
        <v>0.48820409304931306</v>
      </c>
      <c r="H51">
        <f t="shared" si="6"/>
        <v>5.037530896560013E-3</v>
      </c>
      <c r="I51">
        <f t="shared" si="7"/>
        <v>4.1432628074541134</v>
      </c>
      <c r="J51">
        <f t="shared" si="8"/>
        <v>4.275223149964421E-2</v>
      </c>
      <c r="K51">
        <f t="shared" si="9"/>
        <v>0.70148842775696241</v>
      </c>
      <c r="L51">
        <f t="shared" si="10"/>
        <v>7.1184592423858273E-3</v>
      </c>
      <c r="M51">
        <f t="shared" si="11"/>
        <v>0.71248343937337166</v>
      </c>
      <c r="N51">
        <f t="shared" si="12"/>
        <v>7.1313423228570368E-3</v>
      </c>
    </row>
    <row r="52" spans="2:14" x14ac:dyDescent="0.25">
      <c r="B52">
        <f t="shared" si="2"/>
        <v>0.47000000000000025</v>
      </c>
      <c r="C52">
        <f t="shared" si="0"/>
        <v>0.86155338643199653</v>
      </c>
      <c r="D52">
        <f t="shared" si="3"/>
        <v>8.1267344000763991E-3</v>
      </c>
      <c r="E52">
        <f t="shared" si="1"/>
        <v>0.5247618369585807</v>
      </c>
      <c r="F52">
        <f t="shared" si="4"/>
        <v>5.819725994446124E-3</v>
      </c>
      <c r="G52">
        <f t="shared" si="5"/>
        <v>0.45211033770194042</v>
      </c>
      <c r="H52">
        <f t="shared" si="6"/>
        <v>4.701572153756271E-3</v>
      </c>
      <c r="I52">
        <f t="shared" si="7"/>
        <v>3.8369443716989844</v>
      </c>
      <c r="J52">
        <f t="shared" si="8"/>
        <v>3.9901035895765526E-2</v>
      </c>
      <c r="K52">
        <f t="shared" si="9"/>
        <v>0.69315761169528867</v>
      </c>
      <c r="L52">
        <f t="shared" si="10"/>
        <v>6.9732301972612615E-3</v>
      </c>
      <c r="M52">
        <f t="shared" si="11"/>
        <v>0.72287451311941353</v>
      </c>
      <c r="N52">
        <f t="shared" si="12"/>
        <v>7.1767897624639325E-3</v>
      </c>
    </row>
    <row r="53" spans="2:14" x14ac:dyDescent="0.25">
      <c r="B53">
        <f t="shared" si="2"/>
        <v>0.48000000000000026</v>
      </c>
      <c r="C53">
        <f t="shared" si="0"/>
        <v>0.96805537498972538</v>
      </c>
      <c r="D53">
        <f t="shared" si="3"/>
        <v>9.1480438071086176E-3</v>
      </c>
      <c r="E53">
        <f t="shared" si="1"/>
        <v>0.42596093086012227</v>
      </c>
      <c r="F53">
        <f t="shared" si="4"/>
        <v>4.7536138390935189E-3</v>
      </c>
      <c r="G53">
        <f t="shared" si="5"/>
        <v>0.41235376865476814</v>
      </c>
      <c r="H53">
        <f t="shared" si="6"/>
        <v>4.322320531783547E-3</v>
      </c>
      <c r="I53">
        <f t="shared" si="7"/>
        <v>3.4995405763799394</v>
      </c>
      <c r="J53">
        <f t="shared" si="8"/>
        <v>3.6682424740394654E-2</v>
      </c>
      <c r="K53">
        <f t="shared" si="9"/>
        <v>0.6970081529249238</v>
      </c>
      <c r="L53">
        <f t="shared" si="10"/>
        <v>6.9508288231010691E-3</v>
      </c>
      <c r="M53">
        <f t="shared" si="11"/>
        <v>0.74484001564224167</v>
      </c>
      <c r="N53">
        <f t="shared" si="12"/>
        <v>7.3385726438082834E-3</v>
      </c>
    </row>
    <row r="54" spans="2:14" x14ac:dyDescent="0.25">
      <c r="B54">
        <f t="shared" si="2"/>
        <v>0.49000000000000027</v>
      </c>
      <c r="C54">
        <f t="shared" si="0"/>
        <v>1.0834833005412452</v>
      </c>
      <c r="D54">
        <f t="shared" si="3"/>
        <v>1.0257693377654862E-2</v>
      </c>
      <c r="E54">
        <f t="shared" si="1"/>
        <v>0.3417966038309786</v>
      </c>
      <c r="F54">
        <f t="shared" si="4"/>
        <v>3.8387876734555077E-3</v>
      </c>
      <c r="G54">
        <f t="shared" si="5"/>
        <v>0.3703309124325771</v>
      </c>
      <c r="H54">
        <f t="shared" si="6"/>
        <v>3.9134234054367294E-3</v>
      </c>
      <c r="I54">
        <f t="shared" si="7"/>
        <v>3.1429033836007938</v>
      </c>
      <c r="J54">
        <f t="shared" si="8"/>
        <v>3.3212219799903693E-2</v>
      </c>
      <c r="K54">
        <f t="shared" si="9"/>
        <v>0.71263995218611187</v>
      </c>
      <c r="L54">
        <f t="shared" si="10"/>
        <v>7.0482405255551843E-3</v>
      </c>
      <c r="M54">
        <f t="shared" si="11"/>
        <v>0.77808289601348835</v>
      </c>
      <c r="N54">
        <f t="shared" si="12"/>
        <v>7.6146145582786564E-3</v>
      </c>
    </row>
    <row r="55" spans="2:14" x14ac:dyDescent="0.25">
      <c r="B55">
        <f t="shared" si="2"/>
        <v>0.50000000000000022</v>
      </c>
      <c r="C55">
        <f t="shared" si="0"/>
        <v>1.2079046534116498</v>
      </c>
      <c r="D55">
        <f t="shared" si="3"/>
        <v>1.145693976976442E-2</v>
      </c>
      <c r="E55">
        <f t="shared" si="1"/>
        <v>0.27106590681160436</v>
      </c>
      <c r="F55">
        <f t="shared" si="4"/>
        <v>3.0643125532129004E-3</v>
      </c>
      <c r="G55">
        <f t="shared" si="5"/>
        <v>0.3274217702189855</v>
      </c>
      <c r="H55">
        <f t="shared" si="6"/>
        <v>3.4887634132577962E-3</v>
      </c>
      <c r="I55">
        <f t="shared" si="7"/>
        <v>2.7787445091372494</v>
      </c>
      <c r="J55">
        <f t="shared" si="8"/>
        <v>2.9608239463690081E-2</v>
      </c>
      <c r="K55">
        <f t="shared" si="9"/>
        <v>0.73948528011162706</v>
      </c>
      <c r="L55">
        <f t="shared" si="10"/>
        <v>7.260626161488661E-3</v>
      </c>
      <c r="M55">
        <f t="shared" si="11"/>
        <v>0.82214752245868994</v>
      </c>
      <c r="N55">
        <f t="shared" si="12"/>
        <v>8.0011520923608543E-3</v>
      </c>
    </row>
    <row r="56" spans="2:14" x14ac:dyDescent="0.25">
      <c r="B56">
        <f t="shared" si="2"/>
        <v>0.51000000000000023</v>
      </c>
      <c r="C56">
        <f t="shared" si="0"/>
        <v>1.3412445323808568</v>
      </c>
      <c r="D56">
        <f t="shared" si="3"/>
        <v>1.2745745928962545E-2</v>
      </c>
      <c r="E56">
        <f t="shared" si="1"/>
        <v>0.21242667587223865</v>
      </c>
      <c r="F56">
        <f t="shared" si="4"/>
        <v>2.417462913419217E-3</v>
      </c>
      <c r="G56">
        <f t="shared" si="5"/>
        <v>0.28491611754548057</v>
      </c>
      <c r="H56">
        <f t="shared" si="6"/>
        <v>3.0616894388223329E-3</v>
      </c>
      <c r="I56">
        <f t="shared" si="7"/>
        <v>2.4180099468178251</v>
      </c>
      <c r="J56">
        <f t="shared" si="8"/>
        <v>2.5983772279775396E-2</v>
      </c>
      <c r="K56">
        <f t="shared" si="9"/>
        <v>0.77683560412654773</v>
      </c>
      <c r="L56">
        <f t="shared" si="10"/>
        <v>7.5816044211908804E-3</v>
      </c>
      <c r="M56">
        <f t="shared" si="11"/>
        <v>0.87643717970083757</v>
      </c>
      <c r="N56">
        <f t="shared" si="12"/>
        <v>8.4929235107976449E-3</v>
      </c>
    </row>
    <row r="57" spans="2:14" x14ac:dyDescent="0.25">
      <c r="B57">
        <f t="shared" si="2"/>
        <v>0.52000000000000024</v>
      </c>
      <c r="C57">
        <f t="shared" si="0"/>
        <v>1.4832575759365108</v>
      </c>
      <c r="D57">
        <f t="shared" si="3"/>
        <v>1.412251054158685E-2</v>
      </c>
      <c r="E57">
        <f t="shared" si="1"/>
        <v>0.16447019067969409</v>
      </c>
      <c r="F57">
        <f t="shared" si="4"/>
        <v>1.8844843327596656E-3</v>
      </c>
      <c r="G57">
        <f t="shared" si="5"/>
        <v>0.24395165634137878</v>
      </c>
      <c r="H57">
        <f t="shared" si="6"/>
        <v>2.6443388694342993E-3</v>
      </c>
      <c r="I57">
        <f t="shared" si="7"/>
        <v>2.0703550808492843</v>
      </c>
      <c r="J57">
        <f t="shared" si="8"/>
        <v>2.2441825138335567E-2</v>
      </c>
      <c r="K57">
        <f t="shared" si="9"/>
        <v>0.82386388330810245</v>
      </c>
      <c r="L57">
        <f t="shared" si="10"/>
        <v>8.0034974371732577E-3</v>
      </c>
      <c r="M57">
        <f t="shared" si="11"/>
        <v>0.94022747612488033</v>
      </c>
      <c r="N57">
        <f t="shared" si="12"/>
        <v>9.0833232791285978E-3</v>
      </c>
    </row>
    <row r="58" spans="2:14" x14ac:dyDescent="0.25">
      <c r="B58">
        <f t="shared" si="2"/>
        <v>0.53000000000000025</v>
      </c>
      <c r="C58">
        <f t="shared" si="0"/>
        <v>1.6334984122042144</v>
      </c>
      <c r="D58">
        <f t="shared" si="3"/>
        <v>1.5583779940703639E-2</v>
      </c>
      <c r="E58">
        <f t="shared" si="1"/>
        <v>0.12578404058109102</v>
      </c>
      <c r="F58">
        <f t="shared" si="4"/>
        <v>1.4512711563039267E-3</v>
      </c>
      <c r="G58">
        <f t="shared" si="5"/>
        <v>0.20546803056984267</v>
      </c>
      <c r="H58">
        <f t="shared" si="6"/>
        <v>2.2470984345561093E-3</v>
      </c>
      <c r="I58">
        <f t="shared" si="7"/>
        <v>1.7437544283244755</v>
      </c>
      <c r="J58">
        <f t="shared" si="8"/>
        <v>1.9070547545868816E-2</v>
      </c>
      <c r="K58">
        <f t="shared" si="9"/>
        <v>0.87964122639265274</v>
      </c>
      <c r="L58">
        <f t="shared" si="10"/>
        <v>8.5175255485037838E-3</v>
      </c>
      <c r="M58">
        <f t="shared" si="11"/>
        <v>1.0126748474182226</v>
      </c>
      <c r="N58">
        <f t="shared" si="12"/>
        <v>9.7645116177155229E-3</v>
      </c>
    </row>
    <row r="59" spans="2:14" x14ac:dyDescent="0.25">
      <c r="B59">
        <f t="shared" si="2"/>
        <v>0.54000000000000026</v>
      </c>
      <c r="C59">
        <f t="shared" si="0"/>
        <v>1.7912914267415598</v>
      </c>
      <c r="D59">
        <f t="shared" si="3"/>
        <v>1.7123949194728885E-2</v>
      </c>
      <c r="E59">
        <f t="shared" si="1"/>
        <v>9.5003497031450654E-2</v>
      </c>
      <c r="F59">
        <f t="shared" si="4"/>
        <v>1.1039376880627094E-3</v>
      </c>
      <c r="G59">
        <f t="shared" si="5"/>
        <v>0.17017894974290479</v>
      </c>
      <c r="H59">
        <f t="shared" si="6"/>
        <v>1.8782349015637389E-3</v>
      </c>
      <c r="I59">
        <f t="shared" si="7"/>
        <v>1.4442650586507046</v>
      </c>
      <c r="J59">
        <f t="shared" si="8"/>
        <v>1.5940097434875913E-2</v>
      </c>
      <c r="K59">
        <f t="shared" si="9"/>
        <v>0.94314746188650522</v>
      </c>
      <c r="L59">
        <f t="shared" si="10"/>
        <v>9.1139434413957977E-3</v>
      </c>
      <c r="M59">
        <f t="shared" si="11"/>
        <v>1.0928199262726914</v>
      </c>
      <c r="N59">
        <f t="shared" si="12"/>
        <v>1.052747386845458E-2</v>
      </c>
    </row>
    <row r="60" spans="2:14" x14ac:dyDescent="0.25">
      <c r="B60">
        <f t="shared" si="2"/>
        <v>0.55000000000000027</v>
      </c>
      <c r="C60">
        <f t="shared" si="0"/>
        <v>1.9557009409480894</v>
      </c>
      <c r="D60">
        <f t="shared" si="3"/>
        <v>1.8734961838448264E-2</v>
      </c>
      <c r="E60">
        <f t="shared" si="1"/>
        <v>7.0850706799092597E-2</v>
      </c>
      <c r="F60">
        <f t="shared" si="4"/>
        <v>8.2927101915271698E-4</v>
      </c>
      <c r="G60">
        <f t="shared" si="5"/>
        <v>0.13856279395382259</v>
      </c>
      <c r="H60">
        <f t="shared" si="6"/>
        <v>1.5437087184836382E-3</v>
      </c>
      <c r="I60">
        <f t="shared" si="7"/>
        <v>1.1759468608711794</v>
      </c>
      <c r="J60">
        <f t="shared" si="8"/>
        <v>1.3101059597609431E-2</v>
      </c>
      <c r="K60">
        <f t="shared" si="9"/>
        <v>1.0132758238735911</v>
      </c>
      <c r="L60">
        <f t="shared" si="10"/>
        <v>9.7821164288004903E-3</v>
      </c>
      <c r="M60">
        <f t="shared" si="11"/>
        <v>1.1795861386514437</v>
      </c>
      <c r="N60">
        <f t="shared" si="12"/>
        <v>1.1362030324620685E-2</v>
      </c>
    </row>
    <row r="61" spans="2:14" x14ac:dyDescent="0.25">
      <c r="B61">
        <f t="shared" si="2"/>
        <v>0.56000000000000028</v>
      </c>
      <c r="C61">
        <f t="shared" si="0"/>
        <v>2.1255032228812643</v>
      </c>
      <c r="D61">
        <f t="shared" si="3"/>
        <v>2.0406020819146786E-2</v>
      </c>
      <c r="E61">
        <f t="shared" si="1"/>
        <v>5.2161918282254888E-2</v>
      </c>
      <c r="F61">
        <f t="shared" si="4"/>
        <v>6.1506312540673795E-4</v>
      </c>
      <c r="G61">
        <f t="shared" si="5"/>
        <v>0.11087032542060191</v>
      </c>
      <c r="H61">
        <f t="shared" si="6"/>
        <v>1.2471655968721235E-3</v>
      </c>
      <c r="I61">
        <f t="shared" si="7"/>
        <v>0.94092798955520884</v>
      </c>
      <c r="J61">
        <f t="shared" si="8"/>
        <v>1.058437425213195E-2</v>
      </c>
      <c r="K61">
        <f t="shared" si="9"/>
        <v>1.0888325705817596</v>
      </c>
      <c r="L61">
        <f t="shared" si="10"/>
        <v>1.0510541972276763E-2</v>
      </c>
      <c r="M61">
        <f t="shared" si="11"/>
        <v>1.2717744503993194</v>
      </c>
      <c r="N61">
        <f t="shared" si="12"/>
        <v>1.2256802945253826E-2</v>
      </c>
    </row>
    <row r="62" spans="2:14" x14ac:dyDescent="0.25">
      <c r="B62">
        <f t="shared" si="2"/>
        <v>0.57000000000000028</v>
      </c>
      <c r="C62">
        <f t="shared" si="0"/>
        <v>2.2991621053278095</v>
      </c>
      <c r="D62">
        <f t="shared" si="3"/>
        <v>2.2123326641045386E-2</v>
      </c>
      <c r="E62">
        <f t="shared" si="1"/>
        <v>3.790367770003969E-2</v>
      </c>
      <c r="F62">
        <f t="shared" si="4"/>
        <v>4.5032797991147329E-4</v>
      </c>
      <c r="G62">
        <f t="shared" si="5"/>
        <v>8.7146699420489998E-2</v>
      </c>
      <c r="H62">
        <f t="shared" si="6"/>
        <v>9.9008512420546029E-4</v>
      </c>
      <c r="I62">
        <f t="shared" si="7"/>
        <v>0.73959166594866632</v>
      </c>
      <c r="J62">
        <f t="shared" si="8"/>
        <v>8.4025982775193832E-3</v>
      </c>
      <c r="K62">
        <f t="shared" si="9"/>
        <v>1.1685328915139246</v>
      </c>
      <c r="L62">
        <f t="shared" si="10"/>
        <v>1.1286827310478432E-2</v>
      </c>
      <c r="M62">
        <f t="shared" si="11"/>
        <v>1.3680556939516693</v>
      </c>
      <c r="N62">
        <f t="shared" si="12"/>
        <v>1.3199150721754956E-2</v>
      </c>
    </row>
    <row r="63" spans="2:14" x14ac:dyDescent="0.25">
      <c r="B63">
        <f t="shared" si="2"/>
        <v>0.58000000000000029</v>
      </c>
      <c r="C63">
        <f t="shared" si="0"/>
        <v>2.4748103443885712</v>
      </c>
      <c r="D63">
        <f t="shared" si="3"/>
        <v>2.3869862248581921E-2</v>
      </c>
      <c r="E63">
        <f t="shared" si="1"/>
        <v>2.7179452346220646E-2</v>
      </c>
      <c r="F63">
        <f t="shared" si="4"/>
        <v>3.2541565023130192E-4</v>
      </c>
      <c r="G63">
        <f t="shared" si="5"/>
        <v>6.726398982124307E-2</v>
      </c>
      <c r="H63">
        <f t="shared" si="6"/>
        <v>7.7205344620866602E-4</v>
      </c>
      <c r="I63">
        <f t="shared" si="7"/>
        <v>0.57085221380800266</v>
      </c>
      <c r="J63">
        <f t="shared" si="8"/>
        <v>6.5522193987833516E-3</v>
      </c>
      <c r="K63">
        <f t="shared" si="9"/>
        <v>1.250994898367396</v>
      </c>
      <c r="L63">
        <f t="shared" si="10"/>
        <v>1.2097638949406615E-2</v>
      </c>
      <c r="M63">
        <f t="shared" si="11"/>
        <v>1.4669623300181918</v>
      </c>
      <c r="N63">
        <f t="shared" si="12"/>
        <v>1.4175090119849318E-2</v>
      </c>
    </row>
    <row r="64" spans="2:14" x14ac:dyDescent="0.25">
      <c r="B64">
        <f t="shared" si="2"/>
        <v>0.5900000000000003</v>
      </c>
      <c r="C64">
        <f t="shared" si="0"/>
        <v>2.650239188286672</v>
      </c>
      <c r="D64">
        <f t="shared" si="3"/>
        <v>2.562524766337624E-2</v>
      </c>
      <c r="E64">
        <f t="shared" si="1"/>
        <v>1.922844834069494E-2</v>
      </c>
      <c r="F64">
        <f t="shared" si="4"/>
        <v>2.3203950343457812E-4</v>
      </c>
      <c r="G64">
        <f t="shared" si="5"/>
        <v>5.0959987322455561E-2</v>
      </c>
      <c r="H64">
        <f t="shared" si="6"/>
        <v>5.9111988571849364E-4</v>
      </c>
      <c r="I64">
        <f t="shared" si="7"/>
        <v>0.43248433011424209</v>
      </c>
      <c r="J64">
        <f t="shared" si="8"/>
        <v>5.0166827196112289E-3</v>
      </c>
      <c r="K64">
        <f t="shared" si="9"/>
        <v>1.3347338183136834</v>
      </c>
      <c r="L64">
        <f t="shared" si="10"/>
        <v>1.2928643583405409E-2</v>
      </c>
      <c r="M64">
        <f t="shared" si="11"/>
        <v>1.5668818247795049</v>
      </c>
      <c r="N64">
        <f t="shared" si="12"/>
        <v>1.5169220773988497E-2</v>
      </c>
    </row>
    <row r="65" spans="2:14" x14ac:dyDescent="0.25">
      <c r="B65">
        <f t="shared" si="2"/>
        <v>0.60000000000000031</v>
      </c>
      <c r="C65">
        <f t="shared" si="0"/>
        <v>2.8228989036027596</v>
      </c>
      <c r="D65">
        <f t="shared" si="3"/>
        <v>2.7365690459447183E-2</v>
      </c>
      <c r="E65">
        <f t="shared" si="1"/>
        <v>1.3418505116100344E-2</v>
      </c>
      <c r="F65">
        <f t="shared" si="4"/>
        <v>1.6323476728397656E-4</v>
      </c>
      <c r="G65">
        <f t="shared" si="5"/>
        <v>3.7879083380227684E-2</v>
      </c>
      <c r="H65">
        <f t="shared" si="6"/>
        <v>4.441953535134166E-4</v>
      </c>
      <c r="I65">
        <f t="shared" si="7"/>
        <v>0.32147005644604038</v>
      </c>
      <c r="J65">
        <f t="shared" si="8"/>
        <v>3.7697719328014159E-3</v>
      </c>
      <c r="K65">
        <f t="shared" si="9"/>
        <v>1.4181587043594299</v>
      </c>
      <c r="L65">
        <f t="shared" si="10"/>
        <v>1.3764462613365579E-2</v>
      </c>
      <c r="M65">
        <f t="shared" si="11"/>
        <v>1.6660540336376648</v>
      </c>
      <c r="N65">
        <f t="shared" si="12"/>
        <v>1.6164679292085864E-2</v>
      </c>
    </row>
    <row r="66" spans="2:14" x14ac:dyDescent="0.25">
      <c r="B66">
        <f t="shared" si="2"/>
        <v>0.61000000000000032</v>
      </c>
      <c r="C66">
        <f t="shared" si="0"/>
        <v>2.989913177627479</v>
      </c>
      <c r="D66">
        <f t="shared" si="3"/>
        <v>2.9064060406151219E-2</v>
      </c>
      <c r="E66">
        <f t="shared" si="1"/>
        <v>9.2348985969651163E-3</v>
      </c>
      <c r="F66">
        <f t="shared" si="4"/>
        <v>1.132670185653274E-4</v>
      </c>
      <c r="G66">
        <f t="shared" si="5"/>
        <v>2.7611545009119519E-2</v>
      </c>
      <c r="H66">
        <f t="shared" si="6"/>
        <v>3.2745314194673628E-4</v>
      </c>
      <c r="I66">
        <f t="shared" si="7"/>
        <v>0.23433209414136255</v>
      </c>
      <c r="J66">
        <f t="shared" si="8"/>
        <v>2.7790107529370171E-3</v>
      </c>
      <c r="K66">
        <f t="shared" si="9"/>
        <v>1.499574038112222</v>
      </c>
      <c r="L66">
        <f t="shared" si="10"/>
        <v>1.4588663712358273E-2</v>
      </c>
      <c r="M66">
        <f t="shared" si="11"/>
        <v>1.7625750627325616</v>
      </c>
      <c r="N66">
        <f t="shared" si="12"/>
        <v>1.7143145481851148E-2</v>
      </c>
    </row>
    <row r="67" spans="2:14" x14ac:dyDescent="0.25">
      <c r="B67">
        <f t="shared" si="2"/>
        <v>0.62000000000000033</v>
      </c>
      <c r="C67">
        <f t="shared" si="0"/>
        <v>3.1481103246932287</v>
      </c>
      <c r="D67">
        <f t="shared" si="3"/>
        <v>3.0690117511603568E-2</v>
      </c>
      <c r="E67">
        <f t="shared" si="1"/>
        <v>6.266709497043753E-3</v>
      </c>
      <c r="F67">
        <f t="shared" si="4"/>
        <v>7.750804047004442E-5</v>
      </c>
      <c r="G67">
        <f t="shared" si="5"/>
        <v>1.9728292869496549E-2</v>
      </c>
      <c r="H67">
        <f t="shared" si="6"/>
        <v>2.3669918939308053E-4</v>
      </c>
      <c r="I67">
        <f t="shared" si="7"/>
        <v>0.16742895699666083</v>
      </c>
      <c r="J67">
        <f t="shared" si="8"/>
        <v>2.0088052556901186E-3</v>
      </c>
      <c r="K67">
        <f t="shared" si="9"/>
        <v>1.5771885170951363</v>
      </c>
      <c r="L67">
        <f t="shared" si="10"/>
        <v>1.5383812776036804E-2</v>
      </c>
      <c r="M67">
        <f t="shared" si="11"/>
        <v>1.8544100125536231</v>
      </c>
      <c r="N67">
        <f t="shared" si="12"/>
        <v>1.808492537643094E-2</v>
      </c>
    </row>
    <row r="68" spans="2:14" x14ac:dyDescent="0.25">
      <c r="B68">
        <f t="shared" si="2"/>
        <v>0.63000000000000034</v>
      </c>
      <c r="C68">
        <f t="shared" si="0"/>
        <v>3.294074008090043</v>
      </c>
      <c r="D68">
        <f t="shared" si="3"/>
        <v>3.2210921663916391E-2</v>
      </c>
      <c r="E68">
        <f t="shared" si="1"/>
        <v>4.1921555865198556E-3</v>
      </c>
      <c r="F68">
        <f t="shared" si="4"/>
        <v>5.229432541781809E-5</v>
      </c>
      <c r="G68">
        <f t="shared" si="5"/>
        <v>1.3809270755424525E-2</v>
      </c>
      <c r="H68">
        <f t="shared" si="6"/>
        <v>1.6768781812460552E-4</v>
      </c>
      <c r="I68">
        <f t="shared" si="7"/>
        <v>0.11719573582771033</v>
      </c>
      <c r="J68">
        <f t="shared" si="8"/>
        <v>1.4231234641218569E-3</v>
      </c>
      <c r="K68">
        <f t="shared" si="9"/>
        <v>1.6491330818382814</v>
      </c>
      <c r="L68">
        <f t="shared" si="10"/>
        <v>1.6131607994667105E-2</v>
      </c>
      <c r="M68">
        <f t="shared" si="11"/>
        <v>1.9394167747062392</v>
      </c>
      <c r="N68">
        <f t="shared" si="12"/>
        <v>1.8969133936299329E-2</v>
      </c>
    </row>
    <row r="69" spans="2:14" x14ac:dyDescent="0.25">
      <c r="B69">
        <f t="shared" si="2"/>
        <v>0.64000000000000035</v>
      </c>
      <c r="C69">
        <f t="shared" si="0"/>
        <v>3.4242156821956695</v>
      </c>
      <c r="D69">
        <f t="shared" si="3"/>
        <v>3.3591448451428592E-2</v>
      </c>
      <c r="E69">
        <f t="shared" si="1"/>
        <v>2.7639884808570371E-3</v>
      </c>
      <c r="F69">
        <f t="shared" si="4"/>
        <v>3.4780720336884497E-5</v>
      </c>
      <c r="G69">
        <f t="shared" si="5"/>
        <v>9.4644927015588524E-3</v>
      </c>
      <c r="H69">
        <f t="shared" si="6"/>
        <v>1.16368817284917E-4</v>
      </c>
      <c r="I69">
        <f t="shared" si="7"/>
        <v>8.0322719862630773E-2</v>
      </c>
      <c r="J69">
        <f t="shared" si="8"/>
        <v>9.8759227845170638E-4</v>
      </c>
      <c r="K69">
        <f t="shared" si="9"/>
        <v>1.7134898353382633</v>
      </c>
      <c r="L69">
        <f t="shared" si="10"/>
        <v>1.6813114585882739E-2</v>
      </c>
      <c r="M69">
        <f t="shared" si="11"/>
        <v>2.0153826318425114</v>
      </c>
      <c r="N69">
        <f t="shared" si="12"/>
        <v>1.9773997032743771E-2</v>
      </c>
    </row>
    <row r="70" spans="2:14" x14ac:dyDescent="0.25">
      <c r="B70">
        <f t="shared" si="2"/>
        <v>0.65000000000000036</v>
      </c>
      <c r="C70">
        <f t="shared" ref="C70:C105" si="13">($C$2/$C$3)*((B70/$C$3)^($C$2-1))*EXP(-1*(B70/$C$3)^$C$2)</f>
        <v>3.5348701015612982</v>
      </c>
      <c r="D70">
        <f t="shared" si="3"/>
        <v>3.4795428918784871E-2</v>
      </c>
      <c r="E70">
        <f t="shared" ref="E70:E105" si="14">($E$2/$E$3)*((B70/$E$3)^($E$2-1))*EXP(-1*(B70/$E$3)^$E$2)</f>
        <v>1.7957519576811351E-3</v>
      </c>
      <c r="F70">
        <f t="shared" si="4"/>
        <v>2.2798702192690883E-5</v>
      </c>
      <c r="G70">
        <f t="shared" si="5"/>
        <v>6.3477499050272144E-3</v>
      </c>
      <c r="H70">
        <f t="shared" si="6"/>
        <v>7.9061213032930402E-5</v>
      </c>
      <c r="I70">
        <f t="shared" si="7"/>
        <v>5.3871723869105416E-2</v>
      </c>
      <c r="J70">
        <f t="shared" si="8"/>
        <v>6.7097221865868159E-4</v>
      </c>
      <c r="K70">
        <f t="shared" si="9"/>
        <v>1.7683329267594896</v>
      </c>
      <c r="L70">
        <f t="shared" si="10"/>
        <v>1.7409113810488781E-2</v>
      </c>
      <c r="M70">
        <f t="shared" si="11"/>
        <v>2.0800747811362794</v>
      </c>
      <c r="N70">
        <f t="shared" si="12"/>
        <v>2.0477287064893969E-2</v>
      </c>
    </row>
    <row r="71" spans="2:14" x14ac:dyDescent="0.25">
      <c r="B71">
        <f t="shared" ref="B71:B105" si="15">B70+0.01</f>
        <v>0.66000000000000036</v>
      </c>
      <c r="C71">
        <f t="shared" si="13"/>
        <v>3.6224139899207004</v>
      </c>
      <c r="D71">
        <f t="shared" ref="D71:D105" si="16">0.5*(C71+C70)*(B71-B70)</f>
        <v>3.5786420457410026E-2</v>
      </c>
      <c r="E71">
        <f t="shared" si="14"/>
        <v>1.1494172705695594E-3</v>
      </c>
      <c r="F71">
        <f t="shared" ref="F71:F105" si="17">0.5*(E71+E70)*(B71-B70)</f>
        <v>1.4725846141253486E-5</v>
      </c>
      <c r="G71">
        <f t="shared" ref="G71:G105" si="18">C71*E71</f>
        <v>4.1636652011676385E-3</v>
      </c>
      <c r="H71">
        <f t="shared" ref="H71:H105" si="19">0.5*(G71+G70)*(B71-B70)</f>
        <v>5.2557075530974309E-5</v>
      </c>
      <c r="I71">
        <f t="shared" ref="I71:I105" si="20">G71/$H$106</f>
        <v>3.5335957678966655E-2</v>
      </c>
      <c r="J71">
        <f t="shared" ref="J71:J105" si="21">0.5*(I71+I70)*(B71-B70)</f>
        <v>4.4603840774036074E-4</v>
      </c>
      <c r="K71">
        <f t="shared" ref="K71:K105" si="22">(C71+E71)/2</f>
        <v>1.811781703595635</v>
      </c>
      <c r="L71">
        <f t="shared" ref="L71:L105" si="23">0.5*(K71+K70)*(B71-B70)</f>
        <v>1.790057315177564E-2</v>
      </c>
      <c r="M71">
        <f t="shared" ref="M71:M105" si="24">(1*C71+0.7*E71)/(1+0.7)</f>
        <v>2.1313050482412348</v>
      </c>
      <c r="N71">
        <f t="shared" ref="N71:N105" si="25">0.5*(M71+M70)*(B71-B70)</f>
        <v>2.1056899146887589E-2</v>
      </c>
    </row>
    <row r="72" spans="2:14" x14ac:dyDescent="0.25">
      <c r="B72">
        <f t="shared" si="15"/>
        <v>0.67000000000000037</v>
      </c>
      <c r="C72">
        <f t="shared" si="13"/>
        <v>3.6834062955166171</v>
      </c>
      <c r="D72">
        <f t="shared" si="16"/>
        <v>3.6529101427186621E-2</v>
      </c>
      <c r="E72">
        <f t="shared" si="14"/>
        <v>7.2466954869528663E-4</v>
      </c>
      <c r="F72">
        <f t="shared" si="17"/>
        <v>9.3704340963242384E-6</v>
      </c>
      <c r="G72">
        <f t="shared" si="18"/>
        <v>2.6692523778334043E-3</v>
      </c>
      <c r="H72">
        <f t="shared" si="19"/>
        <v>3.416458789500524E-5</v>
      </c>
      <c r="I72">
        <f t="shared" si="20"/>
        <v>2.2653259688399412E-2</v>
      </c>
      <c r="J72">
        <f t="shared" si="21"/>
        <v>2.8994608683683055E-4</v>
      </c>
      <c r="K72">
        <f t="shared" si="22"/>
        <v>1.8420654825326561</v>
      </c>
      <c r="L72">
        <f t="shared" si="23"/>
        <v>1.8269235930641472E-2</v>
      </c>
      <c r="M72">
        <f t="shared" si="24"/>
        <v>2.1670079789415908</v>
      </c>
      <c r="N72">
        <f t="shared" si="25"/>
        <v>2.1491565135914145E-2</v>
      </c>
    </row>
    <row r="73" spans="2:14" x14ac:dyDescent="0.25">
      <c r="B73">
        <f t="shared" si="15"/>
        <v>0.68000000000000038</v>
      </c>
      <c r="C73">
        <f t="shared" si="13"/>
        <v>3.7147464056609594</v>
      </c>
      <c r="D73">
        <f t="shared" si="16"/>
        <v>3.6990763505887911E-2</v>
      </c>
      <c r="E73">
        <f t="shared" si="14"/>
        <v>4.4992759434220694E-4</v>
      </c>
      <c r="F73">
        <f t="shared" si="17"/>
        <v>5.8729857151874733E-6</v>
      </c>
      <c r="G73">
        <f t="shared" si="18"/>
        <v>1.6713669138903955E-3</v>
      </c>
      <c r="H73">
        <f t="shared" si="19"/>
        <v>2.1703096458619018E-5</v>
      </c>
      <c r="I73">
        <f t="shared" si="20"/>
        <v>1.4184461930006716E-2</v>
      </c>
      <c r="J73">
        <f t="shared" si="21"/>
        <v>1.8418860809203081E-4</v>
      </c>
      <c r="K73">
        <f t="shared" si="22"/>
        <v>1.8575981666276509</v>
      </c>
      <c r="L73">
        <f t="shared" si="23"/>
        <v>1.8498318245801552E-2</v>
      </c>
      <c r="M73">
        <f t="shared" si="24"/>
        <v>2.1853302088099995</v>
      </c>
      <c r="N73">
        <f t="shared" si="25"/>
        <v>2.1761690938757967E-2</v>
      </c>
    </row>
    <row r="74" spans="2:14" x14ac:dyDescent="0.25">
      <c r="B74">
        <f t="shared" si="15"/>
        <v>0.69000000000000039</v>
      </c>
      <c r="C74">
        <f t="shared" si="13"/>
        <v>3.7138443368612384</v>
      </c>
      <c r="D74">
        <f t="shared" si="16"/>
        <v>3.7142953712611025E-2</v>
      </c>
      <c r="E74">
        <f t="shared" si="14"/>
        <v>2.7503927257351013E-4</v>
      </c>
      <c r="F74">
        <f t="shared" si="17"/>
        <v>3.6248343345785881E-6</v>
      </c>
      <c r="G74">
        <f t="shared" si="18"/>
        <v>1.0214530448615651E-3</v>
      </c>
      <c r="H74">
        <f t="shared" si="19"/>
        <v>1.3464099793759816E-5</v>
      </c>
      <c r="I74">
        <f t="shared" si="20"/>
        <v>8.6688097674514891E-3</v>
      </c>
      <c r="J74">
        <f t="shared" si="21"/>
        <v>1.1426635848729111E-4</v>
      </c>
      <c r="K74">
        <f t="shared" si="22"/>
        <v>1.8570596880669059</v>
      </c>
      <c r="L74">
        <f t="shared" si="23"/>
        <v>1.85732892734728E-2</v>
      </c>
      <c r="M74">
        <f t="shared" si="24"/>
        <v>2.1847275672659059</v>
      </c>
      <c r="N74">
        <f t="shared" si="25"/>
        <v>2.1850288880379543E-2</v>
      </c>
    </row>
    <row r="75" spans="2:14" x14ac:dyDescent="0.25">
      <c r="B75">
        <f t="shared" si="15"/>
        <v>0.7000000000000004</v>
      </c>
      <c r="C75">
        <f t="shared" si="13"/>
        <v>3.6787944117144207</v>
      </c>
      <c r="D75">
        <f t="shared" si="16"/>
        <v>3.6963193742878327E-2</v>
      </c>
      <c r="E75">
        <f t="shared" si="14"/>
        <v>1.6550272633902212E-4</v>
      </c>
      <c r="F75">
        <f t="shared" si="17"/>
        <v>2.2027099945626634E-6</v>
      </c>
      <c r="G75">
        <f t="shared" si="18"/>
        <v>6.0885050477949563E-4</v>
      </c>
      <c r="H75">
        <f t="shared" si="19"/>
        <v>8.15151774820531E-6</v>
      </c>
      <c r="I75">
        <f t="shared" si="20"/>
        <v>5.1671579318318802E-3</v>
      </c>
      <c r="J75">
        <f t="shared" si="21"/>
        <v>6.9179838496416908E-5</v>
      </c>
      <c r="K75">
        <f t="shared" si="22"/>
        <v>1.8394799572203799</v>
      </c>
      <c r="L75">
        <f t="shared" si="23"/>
        <v>1.8482698226436445E-2</v>
      </c>
      <c r="M75">
        <f t="shared" si="24"/>
        <v>2.1640648609546225</v>
      </c>
      <c r="N75">
        <f t="shared" si="25"/>
        <v>2.1743962141102663E-2</v>
      </c>
    </row>
    <row r="76" spans="2:14" x14ac:dyDescent="0.25">
      <c r="B76">
        <f t="shared" si="15"/>
        <v>0.71000000000000041</v>
      </c>
      <c r="C76">
        <f t="shared" si="13"/>
        <v>3.6085415125425455</v>
      </c>
      <c r="D76">
        <f t="shared" si="16"/>
        <v>3.6436679621284863E-2</v>
      </c>
      <c r="E76">
        <f t="shared" si="14"/>
        <v>9.8012760438829374E-5</v>
      </c>
      <c r="F76">
        <f t="shared" si="17"/>
        <v>1.3175774338892587E-6</v>
      </c>
      <c r="G76">
        <f t="shared" si="18"/>
        <v>3.5368311480240351E-4</v>
      </c>
      <c r="H76">
        <f t="shared" si="19"/>
        <v>4.8126680979095002E-6</v>
      </c>
      <c r="I76">
        <f t="shared" si="20"/>
        <v>3.0016177988849901E-3</v>
      </c>
      <c r="J76">
        <f t="shared" si="21"/>
        <v>4.0843878653584388E-5</v>
      </c>
      <c r="K76">
        <f t="shared" si="22"/>
        <v>1.8043197626514922</v>
      </c>
      <c r="L76">
        <f t="shared" si="23"/>
        <v>1.8218998599359375E-2</v>
      </c>
      <c r="M76">
        <f t="shared" si="24"/>
        <v>2.1227118361616779</v>
      </c>
      <c r="N76">
        <f t="shared" si="25"/>
        <v>2.143388348558152E-2</v>
      </c>
    </row>
    <row r="77" spans="2:14" x14ac:dyDescent="0.25">
      <c r="B77">
        <f t="shared" si="15"/>
        <v>0.72000000000000042</v>
      </c>
      <c r="C77">
        <f t="shared" si="13"/>
        <v>3.503026971919498</v>
      </c>
      <c r="D77">
        <f t="shared" si="16"/>
        <v>3.5557842422310248E-2</v>
      </c>
      <c r="E77">
        <f t="shared" si="14"/>
        <v>5.7113077911558315E-5</v>
      </c>
      <c r="F77">
        <f t="shared" si="17"/>
        <v>7.7562919175193915E-7</v>
      </c>
      <c r="G77">
        <f t="shared" si="18"/>
        <v>2.0006865237352849E-4</v>
      </c>
      <c r="H77">
        <f t="shared" si="19"/>
        <v>2.7687588358796627E-6</v>
      </c>
      <c r="I77">
        <f t="shared" si="20"/>
        <v>1.6979312916841451E-3</v>
      </c>
      <c r="J77">
        <f t="shared" si="21"/>
        <v>2.3497745452845698E-5</v>
      </c>
      <c r="K77">
        <f t="shared" si="22"/>
        <v>1.7515420424987047</v>
      </c>
      <c r="L77">
        <f t="shared" si="23"/>
        <v>1.7779309025750999E-2</v>
      </c>
      <c r="M77">
        <f t="shared" si="24"/>
        <v>2.0606276182788448</v>
      </c>
      <c r="N77">
        <f t="shared" si="25"/>
        <v>2.0916697272202633E-2</v>
      </c>
    </row>
    <row r="78" spans="2:14" x14ac:dyDescent="0.25">
      <c r="B78">
        <f t="shared" si="15"/>
        <v>0.73000000000000043</v>
      </c>
      <c r="C78">
        <f t="shared" si="13"/>
        <v>3.3632998871729747</v>
      </c>
      <c r="D78">
        <f t="shared" si="16"/>
        <v>3.433163429546239E-2</v>
      </c>
      <c r="E78">
        <f t="shared" si="14"/>
        <v>3.2739514173131846E-5</v>
      </c>
      <c r="F78">
        <f t="shared" si="17"/>
        <v>4.4926296042345123E-7</v>
      </c>
      <c r="G78">
        <f t="shared" si="18"/>
        <v>1.1011280432459234E-4</v>
      </c>
      <c r="H78">
        <f t="shared" si="19"/>
        <v>1.5509072834906054E-6</v>
      </c>
      <c r="I78">
        <f t="shared" si="20"/>
        <v>9.3449910248186488E-4</v>
      </c>
      <c r="J78">
        <f t="shared" si="21"/>
        <v>1.3162151970830062E-5</v>
      </c>
      <c r="K78">
        <f t="shared" si="22"/>
        <v>1.6816663133435739</v>
      </c>
      <c r="L78">
        <f t="shared" si="23"/>
        <v>1.7166041779211411E-2</v>
      </c>
      <c r="M78">
        <f t="shared" si="24"/>
        <v>1.9784251793134684</v>
      </c>
      <c r="N78">
        <f t="shared" si="25"/>
        <v>2.0195263987961582E-2</v>
      </c>
    </row>
    <row r="79" spans="2:14" x14ac:dyDescent="0.25">
      <c r="B79">
        <f t="shared" si="15"/>
        <v>0.74000000000000044</v>
      </c>
      <c r="C79">
        <f t="shared" si="13"/>
        <v>3.1915795177994415</v>
      </c>
      <c r="D79">
        <f t="shared" si="16"/>
        <v>3.2774397024862109E-2</v>
      </c>
      <c r="E79">
        <f t="shared" si="14"/>
        <v>1.8458681055593318E-5</v>
      </c>
      <c r="F79">
        <f t="shared" si="17"/>
        <v>2.5599097614362603E-7</v>
      </c>
      <c r="G79">
        <f t="shared" si="18"/>
        <v>5.891234838262421E-5</v>
      </c>
      <c r="H79">
        <f t="shared" si="19"/>
        <v>8.4512576353608359E-7</v>
      </c>
      <c r="I79">
        <f t="shared" si="20"/>
        <v>4.9997397692618515E-4</v>
      </c>
      <c r="J79">
        <f t="shared" si="21"/>
        <v>7.172365397040256E-6</v>
      </c>
      <c r="K79">
        <f t="shared" si="22"/>
        <v>1.5957989882402486</v>
      </c>
      <c r="L79">
        <f t="shared" si="23"/>
        <v>1.6387326507919124E-2</v>
      </c>
      <c r="M79">
        <f t="shared" si="24"/>
        <v>1.8774073169859884</v>
      </c>
      <c r="N79">
        <f t="shared" si="25"/>
        <v>1.9279162481497303E-2</v>
      </c>
    </row>
    <row r="80" spans="2:14" x14ac:dyDescent="0.25">
      <c r="B80">
        <f t="shared" si="15"/>
        <v>0.75000000000000044</v>
      </c>
      <c r="C80">
        <f t="shared" si="13"/>
        <v>2.9912557981999974</v>
      </c>
      <c r="D80">
        <f t="shared" si="16"/>
        <v>3.0914176579997222E-2</v>
      </c>
      <c r="E80">
        <f t="shared" si="14"/>
        <v>1.0233607066192247E-5</v>
      </c>
      <c r="F80">
        <f t="shared" si="17"/>
        <v>1.4346144060892796E-7</v>
      </c>
      <c r="G80">
        <f t="shared" si="18"/>
        <v>3.0611336473248022E-5</v>
      </c>
      <c r="H80">
        <f t="shared" si="19"/>
        <v>4.4761842427936151E-7</v>
      </c>
      <c r="I80">
        <f t="shared" si="20"/>
        <v>2.597905542001694E-4</v>
      </c>
      <c r="J80">
        <f t="shared" si="21"/>
        <v>3.7988226556317757E-6</v>
      </c>
      <c r="K80">
        <f t="shared" si="22"/>
        <v>1.4956330159035318</v>
      </c>
      <c r="L80">
        <f t="shared" si="23"/>
        <v>1.5457160020718917E-2</v>
      </c>
      <c r="M80">
        <f t="shared" si="24"/>
        <v>1.7595664480734963</v>
      </c>
      <c r="N80">
        <f t="shared" si="25"/>
        <v>1.8184868825297438E-2</v>
      </c>
    </row>
    <row r="81" spans="2:14" x14ac:dyDescent="0.25">
      <c r="B81">
        <f t="shared" si="15"/>
        <v>0.76000000000000045</v>
      </c>
      <c r="C81">
        <f t="shared" si="13"/>
        <v>2.7668181274042514</v>
      </c>
      <c r="D81">
        <f t="shared" si="16"/>
        <v>2.879036962802127E-2</v>
      </c>
      <c r="E81">
        <f t="shared" si="14"/>
        <v>5.5778154193975874E-6</v>
      </c>
      <c r="F81">
        <f t="shared" si="17"/>
        <v>7.9057112427949249E-8</v>
      </c>
      <c r="G81">
        <f t="shared" si="18"/>
        <v>1.5432800813704192E-5</v>
      </c>
      <c r="H81">
        <f t="shared" si="19"/>
        <v>2.3022068643476127E-7</v>
      </c>
      <c r="I81">
        <f t="shared" si="20"/>
        <v>1.3097421864467944E-4</v>
      </c>
      <c r="J81">
        <f t="shared" si="21"/>
        <v>1.9538238642242456E-6</v>
      </c>
      <c r="K81">
        <f t="shared" si="22"/>
        <v>1.3834118526098353</v>
      </c>
      <c r="L81">
        <f t="shared" si="23"/>
        <v>1.439522434256685E-2</v>
      </c>
      <c r="M81">
        <f t="shared" si="24"/>
        <v>1.627542371691203</v>
      </c>
      <c r="N81">
        <f t="shared" si="25"/>
        <v>1.6935544098823512E-2</v>
      </c>
    </row>
    <row r="82" spans="2:14" x14ac:dyDescent="0.25">
      <c r="B82">
        <f t="shared" si="15"/>
        <v>0.77000000000000046</v>
      </c>
      <c r="C82">
        <f t="shared" si="13"/>
        <v>2.5237075538475544</v>
      </c>
      <c r="D82">
        <f t="shared" si="16"/>
        <v>2.6452628406259053E-2</v>
      </c>
      <c r="E82">
        <f t="shared" si="14"/>
        <v>2.988232578361339E-6</v>
      </c>
      <c r="F82">
        <f t="shared" si="17"/>
        <v>4.2830239988794671E-8</v>
      </c>
      <c r="G82">
        <f t="shared" si="18"/>
        <v>7.5414251306638653E-6</v>
      </c>
      <c r="H82">
        <f t="shared" si="19"/>
        <v>1.1487112972184039E-7</v>
      </c>
      <c r="I82">
        <f t="shared" si="20"/>
        <v>6.4002139072445727E-5</v>
      </c>
      <c r="J82">
        <f t="shared" si="21"/>
        <v>9.748817885856267E-7</v>
      </c>
      <c r="K82">
        <f t="shared" si="22"/>
        <v>1.2618552710400663</v>
      </c>
      <c r="L82">
        <f t="shared" si="23"/>
        <v>1.322633561824952E-2</v>
      </c>
      <c r="M82">
        <f t="shared" si="24"/>
        <v>1.4845350856531525</v>
      </c>
      <c r="N82">
        <f t="shared" si="25"/>
        <v>1.5560387286721791E-2</v>
      </c>
    </row>
    <row r="83" spans="2:14" x14ac:dyDescent="0.25">
      <c r="B83">
        <f t="shared" si="15"/>
        <v>0.78000000000000047</v>
      </c>
      <c r="C83">
        <f t="shared" si="13"/>
        <v>2.268094069244257</v>
      </c>
      <c r="D83">
        <f t="shared" si="16"/>
        <v>2.395900811545908E-2</v>
      </c>
      <c r="E83">
        <f t="shared" si="14"/>
        <v>1.5732106654474488E-6</v>
      </c>
      <c r="F83">
        <f t="shared" si="17"/>
        <v>2.2807216219043961E-8</v>
      </c>
      <c r="G83">
        <f t="shared" si="18"/>
        <v>3.5681897799731696E-6</v>
      </c>
      <c r="H83">
        <f t="shared" si="19"/>
        <v>5.5548074553185226E-8</v>
      </c>
      <c r="I83">
        <f t="shared" si="20"/>
        <v>3.0282310647910518E-5</v>
      </c>
      <c r="J83">
        <f t="shared" si="21"/>
        <v>4.7142224860178162E-7</v>
      </c>
      <c r="K83">
        <f t="shared" si="22"/>
        <v>1.1340478212274612</v>
      </c>
      <c r="L83">
        <f t="shared" si="23"/>
        <v>1.1979515461337648E-2</v>
      </c>
      <c r="M83">
        <f t="shared" si="24"/>
        <v>1.3341736297010134</v>
      </c>
      <c r="N83">
        <f t="shared" si="25"/>
        <v>1.4093543576770843E-2</v>
      </c>
    </row>
    <row r="84" spans="2:14" x14ac:dyDescent="0.25">
      <c r="B84">
        <f t="shared" si="15"/>
        <v>0.79000000000000048</v>
      </c>
      <c r="C84">
        <f t="shared" si="13"/>
        <v>2.0065884615324792</v>
      </c>
      <c r="D84">
        <f t="shared" si="16"/>
        <v>2.1373412653883702E-2</v>
      </c>
      <c r="E84">
        <f t="shared" si="14"/>
        <v>8.1374591036616412E-7</v>
      </c>
      <c r="F84">
        <f t="shared" si="17"/>
        <v>1.1934782879068076E-8</v>
      </c>
      <c r="G84">
        <f t="shared" si="18"/>
        <v>1.6328531543599879E-6</v>
      </c>
      <c r="H84">
        <f t="shared" si="19"/>
        <v>2.6005214671665809E-8</v>
      </c>
      <c r="I84">
        <f t="shared" si="20"/>
        <v>1.3857605540006211E-5</v>
      </c>
      <c r="J84">
        <f t="shared" si="21"/>
        <v>2.2069958093958384E-7</v>
      </c>
      <c r="K84">
        <f t="shared" si="22"/>
        <v>1.0032946376391947</v>
      </c>
      <c r="L84">
        <f t="shared" si="23"/>
        <v>1.068671229433329E-2</v>
      </c>
      <c r="M84">
        <f t="shared" si="24"/>
        <v>1.1803464889144804</v>
      </c>
      <c r="N84">
        <f t="shared" si="25"/>
        <v>1.2572600593077479E-2</v>
      </c>
    </row>
    <row r="85" spans="2:14" x14ac:dyDescent="0.25">
      <c r="B85">
        <f t="shared" si="15"/>
        <v>0.80000000000000049</v>
      </c>
      <c r="C85">
        <f t="shared" si="13"/>
        <v>1.745906232336156</v>
      </c>
      <c r="D85">
        <f t="shared" si="16"/>
        <v>1.8762473469343191E-2</v>
      </c>
      <c r="E85">
        <f t="shared" si="14"/>
        <v>4.1345408690429442E-7</v>
      </c>
      <c r="F85">
        <f t="shared" si="17"/>
        <v>6.1359999863522986E-9</v>
      </c>
      <c r="G85">
        <f t="shared" si="18"/>
        <v>7.2185206711106233E-7</v>
      </c>
      <c r="H85">
        <f t="shared" si="19"/>
        <v>1.1773526107355261E-8</v>
      </c>
      <c r="I85">
        <f t="shared" si="20"/>
        <v>6.1261731819258527E-6</v>
      </c>
      <c r="J85">
        <f t="shared" si="21"/>
        <v>9.99188936096604E-8</v>
      </c>
      <c r="K85">
        <f t="shared" si="22"/>
        <v>0.87295332289512151</v>
      </c>
      <c r="L85">
        <f t="shared" si="23"/>
        <v>9.3812398026715902E-3</v>
      </c>
      <c r="M85">
        <f t="shared" si="24"/>
        <v>1.0270038363258922</v>
      </c>
      <c r="N85">
        <f t="shared" si="25"/>
        <v>1.1036751626201871E-2</v>
      </c>
    </row>
    <row r="86" spans="2:14" x14ac:dyDescent="0.25">
      <c r="B86">
        <f t="shared" si="15"/>
        <v>0.8100000000000005</v>
      </c>
      <c r="C86">
        <f t="shared" si="13"/>
        <v>1.4925083734044922</v>
      </c>
      <c r="D86">
        <f t="shared" si="16"/>
        <v>1.6192073028703256E-2</v>
      </c>
      <c r="E86">
        <f t="shared" si="14"/>
        <v>2.0630475648365534E-7</v>
      </c>
      <c r="F86">
        <f t="shared" si="17"/>
        <v>3.0987942169397514E-9</v>
      </c>
      <c r="G86">
        <f t="shared" si="18"/>
        <v>3.0791157652503031E-7</v>
      </c>
      <c r="H86">
        <f t="shared" si="19"/>
        <v>5.1488182181804681E-9</v>
      </c>
      <c r="I86">
        <f t="shared" si="20"/>
        <v>2.6131665038536576E-6</v>
      </c>
      <c r="J86">
        <f t="shared" si="21"/>
        <v>4.3696698428897588E-8</v>
      </c>
      <c r="K86">
        <f t="shared" si="22"/>
        <v>0.74625428985462428</v>
      </c>
      <c r="L86">
        <f t="shared" si="23"/>
        <v>8.096038063748737E-3</v>
      </c>
      <c r="M86">
        <f t="shared" si="24"/>
        <v>0.87794618695165982</v>
      </c>
      <c r="N86">
        <f t="shared" si="25"/>
        <v>9.5247501163877694E-3</v>
      </c>
    </row>
    <row r="87" spans="2:14" x14ac:dyDescent="0.25">
      <c r="B87">
        <f t="shared" si="15"/>
        <v>0.82000000000000051</v>
      </c>
      <c r="C87">
        <f t="shared" si="13"/>
        <v>1.2522490976729239</v>
      </c>
      <c r="D87">
        <f t="shared" si="16"/>
        <v>1.3723787355387092E-2</v>
      </c>
      <c r="E87">
        <f t="shared" si="14"/>
        <v>1.0107447527866047E-7</v>
      </c>
      <c r="F87">
        <f t="shared" si="17"/>
        <v>1.5368961588115805E-9</v>
      </c>
      <c r="G87">
        <f t="shared" si="18"/>
        <v>1.2657042046546683E-7</v>
      </c>
      <c r="H87">
        <f t="shared" si="19"/>
        <v>2.1724099849524878E-9</v>
      </c>
      <c r="I87">
        <f t="shared" si="20"/>
        <v>1.0741706657207952E-6</v>
      </c>
      <c r="J87">
        <f t="shared" si="21"/>
        <v>1.8436685847872278E-8</v>
      </c>
      <c r="K87">
        <f t="shared" si="22"/>
        <v>0.62612459937369958</v>
      </c>
      <c r="L87">
        <f t="shared" si="23"/>
        <v>6.8618944461416248E-3</v>
      </c>
      <c r="M87">
        <f t="shared" si="24"/>
        <v>0.73661715789709203</v>
      </c>
      <c r="N87">
        <f t="shared" si="25"/>
        <v>8.0728167242437657E-3</v>
      </c>
    </row>
    <row r="88" spans="2:14" x14ac:dyDescent="0.25">
      <c r="B88">
        <f t="shared" si="15"/>
        <v>0.83000000000000052</v>
      </c>
      <c r="C88">
        <f t="shared" si="13"/>
        <v>1.0300627778092324</v>
      </c>
      <c r="D88">
        <f t="shared" si="16"/>
        <v>1.141155937741079E-2</v>
      </c>
      <c r="E88">
        <f t="shared" si="14"/>
        <v>4.8610574323525525E-8</v>
      </c>
      <c r="F88">
        <f t="shared" si="17"/>
        <v>7.4842524801093069E-10</v>
      </c>
      <c r="G88">
        <f t="shared" si="18"/>
        <v>5.0071943218592851E-8</v>
      </c>
      <c r="H88">
        <f t="shared" si="19"/>
        <v>8.832118184202992E-10</v>
      </c>
      <c r="I88">
        <f t="shared" si="20"/>
        <v>4.2494772778071425E-7</v>
      </c>
      <c r="J88">
        <f t="shared" si="21"/>
        <v>7.4955919675075535E-9</v>
      </c>
      <c r="K88">
        <f t="shared" si="22"/>
        <v>0.51503141320990331</v>
      </c>
      <c r="L88">
        <f t="shared" si="23"/>
        <v>5.7057800629180195E-3</v>
      </c>
      <c r="M88">
        <f t="shared" si="24"/>
        <v>0.60591930108037317</v>
      </c>
      <c r="N88">
        <f t="shared" si="25"/>
        <v>6.7126822948873326E-3</v>
      </c>
    </row>
    <row r="89" spans="2:14" x14ac:dyDescent="0.25">
      <c r="B89">
        <f t="shared" si="15"/>
        <v>0.84000000000000052</v>
      </c>
      <c r="C89">
        <f t="shared" si="13"/>
        <v>0.82972051298446625</v>
      </c>
      <c r="D89">
        <f t="shared" si="16"/>
        <v>9.2989164539685008E-3</v>
      </c>
      <c r="E89">
        <f t="shared" si="14"/>
        <v>2.2944764045294543E-8</v>
      </c>
      <c r="F89">
        <f t="shared" si="17"/>
        <v>3.5777669184410066E-10</v>
      </c>
      <c r="G89">
        <f t="shared" si="18"/>
        <v>1.9037741393969326E-8</v>
      </c>
      <c r="H89">
        <f t="shared" si="19"/>
        <v>3.4554842306281117E-10</v>
      </c>
      <c r="I89">
        <f t="shared" si="20"/>
        <v>1.6156842390011529E-7</v>
      </c>
      <c r="J89">
        <f t="shared" si="21"/>
        <v>2.9325807584041505E-9</v>
      </c>
      <c r="K89">
        <f t="shared" si="22"/>
        <v>0.41486026796461517</v>
      </c>
      <c r="L89">
        <f t="shared" si="23"/>
        <v>4.6494584058725964E-3</v>
      </c>
      <c r="M89">
        <f t="shared" si="24"/>
        <v>0.48807089943870652</v>
      </c>
      <c r="N89">
        <f t="shared" si="25"/>
        <v>5.4699510025954037E-3</v>
      </c>
    </row>
    <row r="90" spans="2:14" x14ac:dyDescent="0.25">
      <c r="B90">
        <f t="shared" si="15"/>
        <v>0.85000000000000053</v>
      </c>
      <c r="C90">
        <f t="shared" si="13"/>
        <v>0.65368063153548117</v>
      </c>
      <c r="D90">
        <f t="shared" si="16"/>
        <v>7.417005722599743E-3</v>
      </c>
      <c r="E90">
        <f t="shared" si="14"/>
        <v>1.0626897735126127E-8</v>
      </c>
      <c r="F90">
        <f t="shared" si="17"/>
        <v>1.6785830890210349E-10</v>
      </c>
      <c r="G90">
        <f t="shared" si="18"/>
        <v>6.9465972227602211E-9</v>
      </c>
      <c r="H90">
        <f t="shared" si="19"/>
        <v>1.2992169308364785E-10</v>
      </c>
      <c r="I90">
        <f t="shared" si="20"/>
        <v>5.8953987320461196E-8</v>
      </c>
      <c r="J90">
        <f t="shared" si="21"/>
        <v>1.1026120561028834E-9</v>
      </c>
      <c r="K90">
        <f t="shared" si="22"/>
        <v>0.32684032108118943</v>
      </c>
      <c r="L90">
        <f t="shared" si="23"/>
        <v>3.7085029452290264E-3</v>
      </c>
      <c r="M90">
        <f t="shared" si="24"/>
        <v>0.38451802292606446</v>
      </c>
      <c r="N90">
        <f t="shared" si="25"/>
        <v>4.3629446118238586E-3</v>
      </c>
    </row>
    <row r="91" spans="2:14" x14ac:dyDescent="0.25">
      <c r="B91">
        <f t="shared" si="15"/>
        <v>0.86000000000000054</v>
      </c>
      <c r="C91">
        <f t="shared" si="13"/>
        <v>0.50304748270951127</v>
      </c>
      <c r="D91">
        <f t="shared" si="16"/>
        <v>5.7836405712249671E-3</v>
      </c>
      <c r="E91">
        <f t="shared" si="14"/>
        <v>4.8284288722218702E-9</v>
      </c>
      <c r="F91">
        <f t="shared" si="17"/>
        <v>7.7276633036740059E-11</v>
      </c>
      <c r="G91">
        <f t="shared" si="18"/>
        <v>2.4289289896131364E-9</v>
      </c>
      <c r="H91">
        <f t="shared" si="19"/>
        <v>4.6877631061866822E-11</v>
      </c>
      <c r="I91">
        <f t="shared" si="20"/>
        <v>2.0613696787656147E-8</v>
      </c>
      <c r="J91">
        <f t="shared" si="21"/>
        <v>3.9783842054058707E-10</v>
      </c>
      <c r="K91">
        <f t="shared" si="22"/>
        <v>0.25152374376897008</v>
      </c>
      <c r="L91">
        <f t="shared" si="23"/>
        <v>2.8918203242508005E-3</v>
      </c>
      <c r="M91">
        <f t="shared" si="24"/>
        <v>0.29591028593494795</v>
      </c>
      <c r="N91">
        <f t="shared" si="25"/>
        <v>3.4021415443050646E-3</v>
      </c>
    </row>
    <row r="92" spans="2:14" x14ac:dyDescent="0.25">
      <c r="B92">
        <f t="shared" si="15"/>
        <v>0.87000000000000055</v>
      </c>
      <c r="C92">
        <f t="shared" si="13"/>
        <v>0.37764029249344128</v>
      </c>
      <c r="D92">
        <f t="shared" si="16"/>
        <v>4.4034388760147668E-3</v>
      </c>
      <c r="E92">
        <f t="shared" si="14"/>
        <v>2.1517305038945381E-9</v>
      </c>
      <c r="F92">
        <f t="shared" si="17"/>
        <v>3.4900796880582072E-11</v>
      </c>
      <c r="G92">
        <f t="shared" si="18"/>
        <v>8.1258013685779315E-10</v>
      </c>
      <c r="H92">
        <f t="shared" si="19"/>
        <v>1.6207545632354662E-11</v>
      </c>
      <c r="I92">
        <f t="shared" si="20"/>
        <v>6.8961590184349338E-9</v>
      </c>
      <c r="J92">
        <f t="shared" si="21"/>
        <v>1.3754927903045553E-10</v>
      </c>
      <c r="K92">
        <f t="shared" si="22"/>
        <v>0.1888201473225859</v>
      </c>
      <c r="L92">
        <f t="shared" si="23"/>
        <v>2.2017194554577817E-3</v>
      </c>
      <c r="M92">
        <f t="shared" si="24"/>
        <v>0.22214134941156038</v>
      </c>
      <c r="N92">
        <f t="shared" si="25"/>
        <v>2.5902581767325438E-3</v>
      </c>
    </row>
    <row r="93" spans="2:14" x14ac:dyDescent="0.25">
      <c r="B93">
        <f t="shared" si="15"/>
        <v>0.88000000000000056</v>
      </c>
      <c r="C93">
        <f t="shared" si="13"/>
        <v>0.2761605230160884</v>
      </c>
      <c r="D93">
        <f t="shared" si="16"/>
        <v>3.2690040775476509E-3</v>
      </c>
      <c r="E93">
        <f t="shared" si="14"/>
        <v>9.4028344857878133E-10</v>
      </c>
      <c r="F93">
        <f t="shared" si="17"/>
        <v>1.5460069762366613E-11</v>
      </c>
      <c r="G93">
        <f t="shared" si="18"/>
        <v>2.5966916894288749E-10</v>
      </c>
      <c r="H93">
        <f t="shared" si="19"/>
        <v>5.3612465290034076E-12</v>
      </c>
      <c r="I93">
        <f t="shared" si="20"/>
        <v>2.203745575346725E-9</v>
      </c>
      <c r="J93">
        <f t="shared" si="21"/>
        <v>4.549952296890833E-11</v>
      </c>
      <c r="K93">
        <f t="shared" si="22"/>
        <v>0.13808026197818593</v>
      </c>
      <c r="L93">
        <f t="shared" si="23"/>
        <v>1.6345020465038604E-3</v>
      </c>
      <c r="M93">
        <f t="shared" si="24"/>
        <v>0.16244736686722755</v>
      </c>
      <c r="N93">
        <f t="shared" si="25"/>
        <v>1.9229435813939413E-3</v>
      </c>
    </row>
    <row r="94" spans="2:14" x14ac:dyDescent="0.25">
      <c r="B94">
        <f t="shared" si="15"/>
        <v>0.89000000000000057</v>
      </c>
      <c r="C94">
        <f t="shared" si="13"/>
        <v>0.19643428512014077</v>
      </c>
      <c r="D94">
        <f t="shared" si="16"/>
        <v>2.362974040681148E-3</v>
      </c>
      <c r="E94">
        <f t="shared" si="14"/>
        <v>4.0283265279699219E-10</v>
      </c>
      <c r="F94">
        <f t="shared" si="17"/>
        <v>6.7155805068788738E-12</v>
      </c>
      <c r="G94">
        <f t="shared" si="18"/>
        <v>7.9130144175227041E-11</v>
      </c>
      <c r="H94">
        <f t="shared" si="19"/>
        <v>1.6939965655905742E-12</v>
      </c>
      <c r="I94">
        <f t="shared" si="20"/>
        <v>6.715572195675619E-10</v>
      </c>
      <c r="J94">
        <f t="shared" si="21"/>
        <v>1.4376513974571446E-11</v>
      </c>
      <c r="K94">
        <f t="shared" si="22"/>
        <v>9.8217142761486714E-2</v>
      </c>
      <c r="L94">
        <f t="shared" si="23"/>
        <v>1.1814870236983642E-3</v>
      </c>
      <c r="M94">
        <f t="shared" si="24"/>
        <v>0.11554957964830802</v>
      </c>
      <c r="N94">
        <f t="shared" si="25"/>
        <v>1.3899847325776792E-3</v>
      </c>
    </row>
    <row r="95" spans="2:14" x14ac:dyDescent="0.25">
      <c r="B95">
        <f t="shared" si="15"/>
        <v>0.90000000000000058</v>
      </c>
      <c r="C95">
        <f t="shared" si="13"/>
        <v>0.13569800181436595</v>
      </c>
      <c r="D95">
        <f t="shared" si="16"/>
        <v>1.6606614346725349E-3</v>
      </c>
      <c r="E95">
        <f t="shared" si="14"/>
        <v>1.6915759348850696E-10</v>
      </c>
      <c r="F95">
        <f t="shared" si="17"/>
        <v>2.8599512314274979E-12</v>
      </c>
      <c r="G95">
        <f t="shared" si="18"/>
        <v>2.2954347428117195E-11</v>
      </c>
      <c r="H95">
        <f t="shared" si="19"/>
        <v>5.1042245801672164E-13</v>
      </c>
      <c r="I95">
        <f t="shared" si="20"/>
        <v>1.9480765385285576E-10</v>
      </c>
      <c r="J95">
        <f t="shared" si="21"/>
        <v>4.3318243671020917E-12</v>
      </c>
      <c r="K95">
        <f t="shared" si="22"/>
        <v>6.7849000991761776E-2</v>
      </c>
      <c r="L95">
        <f t="shared" si="23"/>
        <v>8.3033071876624314E-4</v>
      </c>
      <c r="M95">
        <f t="shared" si="24"/>
        <v>7.9822354078103688E-2</v>
      </c>
      <c r="N95">
        <f t="shared" si="25"/>
        <v>9.768596686320595E-4</v>
      </c>
    </row>
    <row r="96" spans="2:14" x14ac:dyDescent="0.25">
      <c r="B96">
        <f t="shared" si="15"/>
        <v>0.91000000000000059</v>
      </c>
      <c r="C96">
        <f t="shared" si="13"/>
        <v>9.0892206349756102E-2</v>
      </c>
      <c r="D96">
        <f t="shared" si="16"/>
        <v>1.1329510408206113E-3</v>
      </c>
      <c r="E96">
        <f t="shared" si="14"/>
        <v>6.9608968833938256E-11</v>
      </c>
      <c r="F96">
        <f t="shared" si="17"/>
        <v>1.193832811612227E-12</v>
      </c>
      <c r="G96">
        <f t="shared" si="18"/>
        <v>6.3269127590480575E-12</v>
      </c>
      <c r="H96">
        <f t="shared" si="19"/>
        <v>1.4640630093582639E-13</v>
      </c>
      <c r="I96">
        <f t="shared" si="20"/>
        <v>5.3694884360428429E-11</v>
      </c>
      <c r="J96">
        <f t="shared" si="21"/>
        <v>1.2425126910664222E-12</v>
      </c>
      <c r="K96">
        <f t="shared" si="22"/>
        <v>4.5446103209682537E-2</v>
      </c>
      <c r="L96">
        <f t="shared" si="23"/>
        <v>5.6647552100722205E-4</v>
      </c>
      <c r="M96">
        <f t="shared" si="24"/>
        <v>5.3466003763813164E-2</v>
      </c>
      <c r="N96">
        <f t="shared" si="25"/>
        <v>6.6644178920958477E-4</v>
      </c>
    </row>
    <row r="97" spans="2:15" x14ac:dyDescent="0.25">
      <c r="B97">
        <f t="shared" si="15"/>
        <v>0.9200000000000006</v>
      </c>
      <c r="C97">
        <f t="shared" si="13"/>
        <v>5.8930604824586702E-2</v>
      </c>
      <c r="D97">
        <f t="shared" si="16"/>
        <v>7.4911405587171475E-4</v>
      </c>
      <c r="E97">
        <f t="shared" si="14"/>
        <v>2.806413154217649E-11</v>
      </c>
      <c r="F97">
        <f t="shared" si="17"/>
        <v>4.8836550188057422E-13</v>
      </c>
      <c r="G97">
        <f t="shared" si="18"/>
        <v>1.6538362456572216E-12</v>
      </c>
      <c r="H97">
        <f t="shared" si="19"/>
        <v>3.9903745023526426E-14</v>
      </c>
      <c r="I97">
        <f t="shared" si="20"/>
        <v>1.4035683649131079E-11</v>
      </c>
      <c r="J97">
        <f t="shared" si="21"/>
        <v>3.3865284004779782E-13</v>
      </c>
      <c r="K97">
        <f t="shared" si="22"/>
        <v>2.9465302426325418E-2</v>
      </c>
      <c r="L97">
        <f t="shared" si="23"/>
        <v>3.7455702818004009E-4</v>
      </c>
      <c r="M97">
        <f t="shared" si="24"/>
        <v>3.466506167307741E-2</v>
      </c>
      <c r="N97">
        <f t="shared" si="25"/>
        <v>4.4065532718445328E-4</v>
      </c>
    </row>
    <row r="98" spans="2:15" x14ac:dyDescent="0.25">
      <c r="B98">
        <f t="shared" si="15"/>
        <v>0.9300000000000006</v>
      </c>
      <c r="C98">
        <f t="shared" si="13"/>
        <v>3.6918719175950056E-2</v>
      </c>
      <c r="D98">
        <f t="shared" si="16"/>
        <v>4.7924662000268419E-4</v>
      </c>
      <c r="E98">
        <f t="shared" si="14"/>
        <v>1.1082978156661134E-11</v>
      </c>
      <c r="F98">
        <f t="shared" si="17"/>
        <v>1.9573554849418831E-13</v>
      </c>
      <c r="G98">
        <f t="shared" si="18"/>
        <v>4.0916935819896101E-13</v>
      </c>
      <c r="H98">
        <f t="shared" si="19"/>
        <v>1.0315028019280923E-14</v>
      </c>
      <c r="I98">
        <f t="shared" si="20"/>
        <v>3.4725153023335766E-12</v>
      </c>
      <c r="J98">
        <f t="shared" si="21"/>
        <v>8.7540994757323353E-14</v>
      </c>
      <c r="K98">
        <f t="shared" si="22"/>
        <v>1.8459359593516515E-2</v>
      </c>
      <c r="L98">
        <f t="shared" si="23"/>
        <v>2.3962331009920988E-4</v>
      </c>
      <c r="M98">
        <f t="shared" si="24"/>
        <v>2.1716893637475379E-2</v>
      </c>
      <c r="N98">
        <f t="shared" si="25"/>
        <v>2.819097765527642E-4</v>
      </c>
    </row>
    <row r="99" spans="2:15" x14ac:dyDescent="0.25">
      <c r="B99">
        <f t="shared" si="15"/>
        <v>0.94000000000000061</v>
      </c>
      <c r="C99">
        <f t="shared" si="13"/>
        <v>2.2306915704118146E-2</v>
      </c>
      <c r="D99">
        <f t="shared" si="16"/>
        <v>2.9612817440034128E-4</v>
      </c>
      <c r="E99">
        <f t="shared" si="14"/>
        <v>4.2863289319041924E-12</v>
      </c>
      <c r="F99">
        <f t="shared" si="17"/>
        <v>7.6846535442826698E-14</v>
      </c>
      <c r="G99">
        <f t="shared" si="18"/>
        <v>9.5614778164109593E-14</v>
      </c>
      <c r="H99">
        <f t="shared" si="19"/>
        <v>2.5239206818153552E-15</v>
      </c>
      <c r="I99">
        <f t="shared" si="20"/>
        <v>8.1145807634659779E-13</v>
      </c>
      <c r="J99">
        <f t="shared" si="21"/>
        <v>2.1419866893400889E-14</v>
      </c>
      <c r="K99">
        <f t="shared" si="22"/>
        <v>1.1153457854202237E-2</v>
      </c>
      <c r="L99">
        <f t="shared" si="23"/>
        <v>1.480640872385939E-4</v>
      </c>
      <c r="M99">
        <f t="shared" si="24"/>
        <v>1.3121715121834457E-2</v>
      </c>
      <c r="N99">
        <f t="shared" si="25"/>
        <v>1.7419304379654934E-4</v>
      </c>
    </row>
    <row r="100" spans="2:15" x14ac:dyDescent="0.25">
      <c r="B100">
        <f t="shared" si="15"/>
        <v>0.95000000000000062</v>
      </c>
      <c r="C100">
        <f t="shared" si="13"/>
        <v>1.2974166133829615E-2</v>
      </c>
      <c r="D100">
        <f t="shared" si="16"/>
        <v>1.7640540918973895E-4</v>
      </c>
      <c r="E100">
        <f t="shared" si="14"/>
        <v>1.6230962640189171E-12</v>
      </c>
      <c r="F100">
        <f t="shared" si="17"/>
        <v>2.9547125979615573E-14</v>
      </c>
      <c r="G100">
        <f t="shared" si="18"/>
        <v>2.1058320580579605E-14</v>
      </c>
      <c r="H100">
        <f t="shared" si="19"/>
        <v>5.8336549372344652E-16</v>
      </c>
      <c r="I100">
        <f t="shared" si="20"/>
        <v>1.7871656073999349E-13</v>
      </c>
      <c r="J100">
        <f t="shared" si="21"/>
        <v>4.9508731854329609E-15</v>
      </c>
      <c r="K100">
        <f t="shared" si="22"/>
        <v>6.4870830677263552E-3</v>
      </c>
      <c r="L100">
        <f t="shared" si="23"/>
        <v>8.8202704609643046E-5</v>
      </c>
      <c r="M100">
        <f t="shared" si="24"/>
        <v>7.6318624323328133E-3</v>
      </c>
      <c r="N100">
        <f t="shared" si="25"/>
        <v>1.0376788777083644E-4</v>
      </c>
    </row>
    <row r="101" spans="2:15" x14ac:dyDescent="0.25">
      <c r="B101">
        <f t="shared" si="15"/>
        <v>0.96000000000000063</v>
      </c>
      <c r="C101">
        <f t="shared" si="13"/>
        <v>7.2491864359936009E-3</v>
      </c>
      <c r="D101">
        <f t="shared" si="16"/>
        <v>1.0111676284911618E-4</v>
      </c>
      <c r="E101">
        <f t="shared" si="14"/>
        <v>6.0164231495213095E-13</v>
      </c>
      <c r="F101">
        <f t="shared" si="17"/>
        <v>1.1123692894855251E-14</v>
      </c>
      <c r="G101">
        <f t="shared" si="18"/>
        <v>4.3614173088707774E-15</v>
      </c>
      <c r="H101">
        <f t="shared" si="19"/>
        <v>1.2709868944725202E-16</v>
      </c>
      <c r="I101">
        <f t="shared" si="20"/>
        <v>3.7014229050729443E-14</v>
      </c>
      <c r="J101">
        <f t="shared" si="21"/>
        <v>1.0786539489536156E-15</v>
      </c>
      <c r="K101">
        <f t="shared" si="22"/>
        <v>3.6245932182976215E-3</v>
      </c>
      <c r="L101">
        <f t="shared" si="23"/>
        <v>5.0558381430119931E-5</v>
      </c>
      <c r="M101">
        <f t="shared" si="24"/>
        <v>4.2642273155380885E-3</v>
      </c>
      <c r="N101">
        <f t="shared" si="25"/>
        <v>5.9480448739354567E-5</v>
      </c>
    </row>
    <row r="102" spans="2:15" x14ac:dyDescent="0.25">
      <c r="B102">
        <f t="shared" si="15"/>
        <v>0.97000000000000064</v>
      </c>
      <c r="C102">
        <f t="shared" si="13"/>
        <v>3.8828771607427163E-3</v>
      </c>
      <c r="D102">
        <f t="shared" si="16"/>
        <v>5.5660317983681635E-5</v>
      </c>
      <c r="E102">
        <f t="shared" si="14"/>
        <v>2.1825955588467066E-13</v>
      </c>
      <c r="F102">
        <f t="shared" si="17"/>
        <v>4.0995093541840121E-15</v>
      </c>
      <c r="G102">
        <f t="shared" si="18"/>
        <v>8.4747504465843617E-16</v>
      </c>
      <c r="H102">
        <f t="shared" si="19"/>
        <v>2.604446176764609E-17</v>
      </c>
      <c r="I102">
        <f t="shared" si="20"/>
        <v>7.1923031428254292E-15</v>
      </c>
      <c r="J102">
        <f t="shared" si="21"/>
        <v>2.2103266096777456E-16</v>
      </c>
      <c r="K102">
        <f t="shared" si="22"/>
        <v>1.9414385804804879E-3</v>
      </c>
      <c r="L102">
        <f t="shared" si="23"/>
        <v>2.7830158993890573E-5</v>
      </c>
      <c r="M102">
        <f t="shared" si="24"/>
        <v>2.2840453887620579E-3</v>
      </c>
      <c r="N102">
        <f t="shared" si="25"/>
        <v>3.2741363521500761E-5</v>
      </c>
    </row>
    <row r="103" spans="2:15" x14ac:dyDescent="0.25">
      <c r="B103">
        <f t="shared" si="15"/>
        <v>0.98000000000000065</v>
      </c>
      <c r="C103">
        <f t="shared" si="13"/>
        <v>1.9893807147846917E-3</v>
      </c>
      <c r="D103">
        <f t="shared" si="16"/>
        <v>2.9361289377637066E-5</v>
      </c>
      <c r="E103">
        <f t="shared" si="14"/>
        <v>7.7473715109838446E-14</v>
      </c>
      <c r="F103">
        <f t="shared" si="17"/>
        <v>1.4786663549725469E-15</v>
      </c>
      <c r="G103">
        <f t="shared" si="18"/>
        <v>1.5412471474223597E-16</v>
      </c>
      <c r="H103">
        <f t="shared" si="19"/>
        <v>5.007998797003365E-18</v>
      </c>
      <c r="I103">
        <f t="shared" si="20"/>
        <v>1.3080168875939323E-15</v>
      </c>
      <c r="J103">
        <f t="shared" si="21"/>
        <v>4.250160015209684E-17</v>
      </c>
      <c r="K103">
        <f t="shared" si="22"/>
        <v>9.9469035743108268E-4</v>
      </c>
      <c r="L103">
        <f t="shared" si="23"/>
        <v>1.4680644689557866E-5</v>
      </c>
      <c r="M103">
        <f t="shared" si="24"/>
        <v>1.1702239499052493E-3</v>
      </c>
      <c r="N103">
        <f t="shared" si="25"/>
        <v>1.727134669333655E-5</v>
      </c>
    </row>
    <row r="104" spans="2:15" x14ac:dyDescent="0.25">
      <c r="B104">
        <f t="shared" si="15"/>
        <v>0.99000000000000066</v>
      </c>
      <c r="C104">
        <f t="shared" si="13"/>
        <v>9.7271747473293645E-4</v>
      </c>
      <c r="D104">
        <f t="shared" si="16"/>
        <v>1.4810490947588153E-5</v>
      </c>
      <c r="E104">
        <f t="shared" si="14"/>
        <v>2.6902155805082471E-14</v>
      </c>
      <c r="F104">
        <f t="shared" si="17"/>
        <v>5.2187935457460511E-16</v>
      </c>
      <c r="G104">
        <f t="shared" si="18"/>
        <v>2.6168197059591828E-17</v>
      </c>
      <c r="H104">
        <f t="shared" si="19"/>
        <v>9.0146455900913974E-19</v>
      </c>
      <c r="I104">
        <f t="shared" si="20"/>
        <v>2.2208277062557389E-16</v>
      </c>
      <c r="J104">
        <f t="shared" si="21"/>
        <v>7.6504982910975384E-18</v>
      </c>
      <c r="K104">
        <f t="shared" si="22"/>
        <v>4.8635873737991933E-4</v>
      </c>
      <c r="L104">
        <f t="shared" si="23"/>
        <v>7.4052454740550167E-6</v>
      </c>
      <c r="M104">
        <f t="shared" si="24"/>
        <v>5.7218674985398113E-4</v>
      </c>
      <c r="N104">
        <f t="shared" si="25"/>
        <v>8.7120534987961598E-6</v>
      </c>
    </row>
    <row r="105" spans="2:15" x14ac:dyDescent="0.25">
      <c r="B105">
        <f t="shared" si="15"/>
        <v>1.0000000000000007</v>
      </c>
      <c r="C105">
        <f t="shared" si="13"/>
        <v>4.5281720612991132E-4</v>
      </c>
      <c r="D105">
        <f t="shared" si="16"/>
        <v>7.1276734043142459E-6</v>
      </c>
      <c r="E105">
        <f t="shared" si="14"/>
        <v>9.1364331170171192E-15</v>
      </c>
      <c r="F105">
        <f t="shared" si="17"/>
        <v>1.8019294461049812E-16</v>
      </c>
      <c r="G105">
        <f t="shared" si="18"/>
        <v>4.1371341180404887E-18</v>
      </c>
      <c r="H105">
        <f t="shared" si="19"/>
        <v>1.5152665588816173E-19</v>
      </c>
      <c r="I105">
        <f t="shared" si="20"/>
        <v>3.5110795187444713E-17</v>
      </c>
      <c r="J105">
        <f t="shared" si="21"/>
        <v>1.285967829065094E-18</v>
      </c>
      <c r="K105">
        <f t="shared" si="22"/>
        <v>2.2640860306952386E-4</v>
      </c>
      <c r="L105">
        <f t="shared" si="23"/>
        <v>3.5638367022472189E-6</v>
      </c>
      <c r="M105">
        <f t="shared" si="24"/>
        <v>2.6636306243312164E-4</v>
      </c>
      <c r="N105">
        <f t="shared" si="25"/>
        <v>4.1927490614355178E-6</v>
      </c>
    </row>
    <row r="106" spans="2:15" x14ac:dyDescent="0.25">
      <c r="B106" t="s">
        <v>18</v>
      </c>
      <c r="D106">
        <f>SUM(D5:D105)</f>
        <v>0.99999437688417026</v>
      </c>
      <c r="F106">
        <f>SUM(F5:F105)</f>
        <v>1.0000000000163303</v>
      </c>
      <c r="G106" t="s">
        <v>16</v>
      </c>
      <c r="H106">
        <f>SUM(H6:H105)</f>
        <v>0.11783082940599102</v>
      </c>
      <c r="J106" s="1">
        <f>SUM(J5:J105)</f>
        <v>0.99999999999999967</v>
      </c>
      <c r="L106" s="1">
        <f>SUM(L5:L105)</f>
        <v>0.99999718845025021</v>
      </c>
      <c r="N106" s="1">
        <f>SUM(N5:N105)</f>
        <v>0.9999966922915301</v>
      </c>
      <c r="O106" s="1"/>
    </row>
    <row r="107" spans="2:15" x14ac:dyDescent="0.25">
      <c r="H107" t="s">
        <v>19</v>
      </c>
    </row>
    <row r="113" spans="2:14" x14ac:dyDescent="0.25">
      <c r="B113" t="s">
        <v>9</v>
      </c>
    </row>
    <row r="114" spans="2:14" x14ac:dyDescent="0.25">
      <c r="B114" t="s">
        <v>10</v>
      </c>
      <c r="C114">
        <v>7</v>
      </c>
      <c r="E114">
        <v>3</v>
      </c>
    </row>
    <row r="115" spans="2:14" x14ac:dyDescent="0.25">
      <c r="B115" t="s">
        <v>11</v>
      </c>
      <c r="C115">
        <v>0.7</v>
      </c>
      <c r="E115">
        <v>0.3</v>
      </c>
      <c r="K115" t="s">
        <v>21</v>
      </c>
      <c r="M115" t="s">
        <v>23</v>
      </c>
    </row>
    <row r="116" spans="2:14" x14ac:dyDescent="0.25">
      <c r="B116" t="s">
        <v>8</v>
      </c>
      <c r="C116" t="s">
        <v>13</v>
      </c>
      <c r="D116" t="s">
        <v>12</v>
      </c>
      <c r="E116" t="s">
        <v>14</v>
      </c>
      <c r="F116" t="s">
        <v>12</v>
      </c>
      <c r="G116" t="s">
        <v>15</v>
      </c>
      <c r="H116" t="s">
        <v>12</v>
      </c>
      <c r="I116" t="s">
        <v>17</v>
      </c>
      <c r="J116" t="s">
        <v>12</v>
      </c>
      <c r="K116" t="s">
        <v>20</v>
      </c>
      <c r="L116" t="s">
        <v>12</v>
      </c>
      <c r="M116" t="s">
        <v>22</v>
      </c>
      <c r="N116" t="s">
        <v>12</v>
      </c>
    </row>
    <row r="117" spans="2:14" x14ac:dyDescent="0.25">
      <c r="B117">
        <v>0</v>
      </c>
      <c r="C117">
        <f>($C$114/$C$115)*((B117/$C$115)^($C$114-1))*EXP(-1*(B117/$C$115)^$C$114)</f>
        <v>0</v>
      </c>
      <c r="D117">
        <v>0</v>
      </c>
      <c r="E117">
        <f>($E$114/$E$115)*((B117/$E$115)^($E$114-1))*EXP(-1*(B117/$E$115)^$E$114)</f>
        <v>0</v>
      </c>
      <c r="F117">
        <v>0</v>
      </c>
      <c r="G117">
        <f>C117*E117</f>
        <v>0</v>
      </c>
      <c r="H117">
        <v>0</v>
      </c>
      <c r="I117">
        <v>0</v>
      </c>
      <c r="J117">
        <v>0</v>
      </c>
      <c r="K117">
        <v>0</v>
      </c>
      <c r="M117">
        <v>0</v>
      </c>
    </row>
    <row r="118" spans="2:14" x14ac:dyDescent="0.25">
      <c r="B118">
        <v>0.1</v>
      </c>
      <c r="C118">
        <f t="shared" ref="C118:C127" si="26">($C$114/$C$115)*((B118/$C$115)^($C$114-1))*EXP(-1*(B118/$C$115)^$C$114)</f>
        <v>8.4998494312323877E-5</v>
      </c>
      <c r="D118">
        <f>0.5*(C118+C117)*(B118-B117)</f>
        <v>4.2499247156161942E-6</v>
      </c>
      <c r="E118">
        <f t="shared" ref="E118:E127" si="27">($E$114/$E$115)*((B118/$E$115)^($E$114-1))*EXP(-1*(B118/$E$115)^$E$114)</f>
        <v>1.0707116047792071</v>
      </c>
      <c r="F118">
        <f>0.5*(E118+E117)*(B118-B117)</f>
        <v>5.3535580238960358E-2</v>
      </c>
      <c r="G118">
        <f t="shared" ref="G118:G127" si="28">C118*E118</f>
        <v>9.1008874248964611E-5</v>
      </c>
      <c r="H118">
        <f>0.5*(G118+G117)*(B118-B117)</f>
        <v>4.550443712448231E-6</v>
      </c>
      <c r="I118">
        <f>G118/$H$128</f>
        <v>7.7236933784243216E-4</v>
      </c>
      <c r="J118">
        <f>0.5*(I118+I117)*(B118-B117)</f>
        <v>3.8618466892121612E-5</v>
      </c>
      <c r="K118">
        <f>(C118+E118)/2</f>
        <v>0.53539830163675972</v>
      </c>
      <c r="L118">
        <f>0.5*(K118+K117)*(B118-B117)</f>
        <v>2.6769915081837986E-2</v>
      </c>
      <c r="M118">
        <f>(1*C118+0.7*E118)/(1+0.7)</f>
        <v>0.44093124814103368</v>
      </c>
      <c r="N118">
        <f>0.5*(M118+M117)*(B118-B117)</f>
        <v>2.2046562407051686E-2</v>
      </c>
    </row>
    <row r="119" spans="2:14" x14ac:dyDescent="0.25">
      <c r="B119">
        <v>0.2</v>
      </c>
      <c r="C119">
        <f t="shared" si="26"/>
        <v>5.4390648036575099E-3</v>
      </c>
      <c r="D119">
        <f t="shared" ref="D119:D127" si="29">0.5*(C119+C118)*(B119-B118)</f>
        <v>2.7620316489849171E-4</v>
      </c>
      <c r="E119">
        <f t="shared" si="27"/>
        <v>3.3047425742484728</v>
      </c>
      <c r="F119">
        <f t="shared" ref="F119:F127" si="30">0.5*(E119+E118)*(B119-B118)</f>
        <v>0.21877270895138401</v>
      </c>
      <c r="G119">
        <f t="shared" si="28"/>
        <v>1.7974709020743385E-2</v>
      </c>
      <c r="H119">
        <f t="shared" ref="H119:H127" si="31">0.5*(G119+G118)*(B119-B118)</f>
        <v>9.0328589474961748E-4</v>
      </c>
      <c r="I119">
        <f t="shared" ref="I119:I127" si="32">G119/$H$128</f>
        <v>0.15254681720689348</v>
      </c>
      <c r="J119">
        <f t="shared" ref="J119:J127" si="33">0.5*(I119+I118)*(B119-B118)</f>
        <v>7.6659593272367967E-3</v>
      </c>
      <c r="K119">
        <f t="shared" ref="K119:K127" si="34">(C119+E119)/2</f>
        <v>1.6550908195260652</v>
      </c>
      <c r="L119">
        <f>0.5*(K119+K118)*(B119-B118)</f>
        <v>0.10952445605814126</v>
      </c>
      <c r="M119">
        <f>(1*C119+0.7*E119)/(1+0.7)</f>
        <v>1.3639758039868166</v>
      </c>
      <c r="N119">
        <f>0.5*(M119+M118)*(B119-B118)</f>
        <v>9.024535260639252E-2</v>
      </c>
    </row>
    <row r="120" spans="2:14" x14ac:dyDescent="0.25">
      <c r="B120">
        <v>0.3</v>
      </c>
      <c r="C120">
        <f t="shared" si="26"/>
        <v>6.179964441306568E-2</v>
      </c>
      <c r="D120">
        <f t="shared" si="29"/>
        <v>3.3619354608361587E-3</v>
      </c>
      <c r="E120">
        <f t="shared" si="27"/>
        <v>3.6787944117144233</v>
      </c>
      <c r="F120">
        <f t="shared" si="30"/>
        <v>0.34917684929814474</v>
      </c>
      <c r="G120">
        <f t="shared" si="28"/>
        <v>0.22734818651272451</v>
      </c>
      <c r="H120">
        <f t="shared" si="31"/>
        <v>1.2266144776673392E-2</v>
      </c>
      <c r="I120">
        <f t="shared" si="32"/>
        <v>1.9294466580934388</v>
      </c>
      <c r="J120">
        <f t="shared" si="33"/>
        <v>0.10409967376501658</v>
      </c>
      <c r="K120">
        <f t="shared" si="34"/>
        <v>1.8702970280637445</v>
      </c>
      <c r="L120">
        <f>0.5*(K120+K119)*(B120-B119)</f>
        <v>0.17626939237949044</v>
      </c>
      <c r="M120">
        <f>(1*C120+0.7*E120)/(1+0.7)</f>
        <v>1.5511504309489188</v>
      </c>
      <c r="N120">
        <f>0.5*(M120+M119)*(B120-B119)</f>
        <v>0.14575631174678674</v>
      </c>
    </row>
    <row r="121" spans="2:14" x14ac:dyDescent="0.25">
      <c r="B121">
        <v>0.4</v>
      </c>
      <c r="C121">
        <f t="shared" si="26"/>
        <v>0.34129633431019468</v>
      </c>
      <c r="D121">
        <f t="shared" si="29"/>
        <v>2.0154798936163024E-2</v>
      </c>
      <c r="E121">
        <f t="shared" si="27"/>
        <v>1.6612641812911164</v>
      </c>
      <c r="F121">
        <f t="shared" si="30"/>
        <v>0.26700292965027705</v>
      </c>
      <c r="G121">
        <f t="shared" si="28"/>
        <v>0.56698337539548471</v>
      </c>
      <c r="H121">
        <f t="shared" si="31"/>
        <v>3.9716578095410474E-2</v>
      </c>
      <c r="I121">
        <f t="shared" si="32"/>
        <v>4.8118447550938672</v>
      </c>
      <c r="J121">
        <f t="shared" si="33"/>
        <v>0.3370645706593654</v>
      </c>
      <c r="K121">
        <f t="shared" si="34"/>
        <v>1.0012802578006554</v>
      </c>
      <c r="L121">
        <f>0.5*(K121+K120)*(B121-B120)</f>
        <v>0.14357886429322006</v>
      </c>
      <c r="M121">
        <f>(1*C121+0.7*E121)/(1+0.7)</f>
        <v>0.88481250659645649</v>
      </c>
      <c r="N121">
        <f>0.5*(M121+M120)*(B121-B120)</f>
        <v>0.12179814687726882</v>
      </c>
    </row>
    <row r="122" spans="2:14" x14ac:dyDescent="0.25">
      <c r="B122">
        <v>0.5</v>
      </c>
      <c r="C122">
        <f t="shared" si="26"/>
        <v>1.2079046534116471</v>
      </c>
      <c r="D122">
        <f t="shared" si="29"/>
        <v>7.7460049386092078E-2</v>
      </c>
      <c r="E122">
        <f t="shared" si="27"/>
        <v>0.27106590681160564</v>
      </c>
      <c r="F122">
        <f t="shared" si="30"/>
        <v>9.6616504405136083E-2</v>
      </c>
      <c r="G122">
        <f t="shared" si="28"/>
        <v>0.32742177021898633</v>
      </c>
      <c r="H122">
        <f t="shared" si="31"/>
        <v>4.4720257280723541E-2</v>
      </c>
      <c r="I122">
        <f t="shared" si="32"/>
        <v>2.7787458964433078</v>
      </c>
      <c r="J122">
        <f t="shared" si="33"/>
        <v>0.37952953257685867</v>
      </c>
      <c r="K122">
        <f t="shared" si="34"/>
        <v>0.7394852801116264</v>
      </c>
      <c r="L122">
        <f>0.5*(K122+K121)*(B122-B121)</f>
        <v>8.7038276895614081E-2</v>
      </c>
      <c r="M122">
        <f>(1*C122+0.7*E122)/(1+0.7)</f>
        <v>0.82214752245868883</v>
      </c>
      <c r="N122">
        <f>0.5*(M122+M121)*(B122-B121)</f>
        <v>8.5348001452757255E-2</v>
      </c>
    </row>
    <row r="123" spans="2:14" x14ac:dyDescent="0.25">
      <c r="B123">
        <v>0.6</v>
      </c>
      <c r="C123">
        <f t="shared" si="26"/>
        <v>2.8228989036027552</v>
      </c>
      <c r="D123">
        <f t="shared" si="29"/>
        <v>0.20154017785072006</v>
      </c>
      <c r="E123">
        <f t="shared" si="27"/>
        <v>1.3418505116100474E-2</v>
      </c>
      <c r="F123">
        <f t="shared" si="30"/>
        <v>1.4224220596385303E-2</v>
      </c>
      <c r="G123">
        <f t="shared" si="28"/>
        <v>3.7879083380227989E-2</v>
      </c>
      <c r="H123">
        <f t="shared" si="31"/>
        <v>1.8265042679960711E-2</v>
      </c>
      <c r="I123">
        <f t="shared" si="32"/>
        <v>0.32147021694203426</v>
      </c>
      <c r="J123">
        <f t="shared" si="33"/>
        <v>0.15501080566926706</v>
      </c>
      <c r="K123">
        <f t="shared" si="34"/>
        <v>1.4181587043594279</v>
      </c>
      <c r="L123">
        <f>0.5*(K123+K122)*(B123-B122)</f>
        <v>0.10788219922355269</v>
      </c>
      <c r="M123">
        <f>(1*C123+0.7*E123)/(1+0.7)</f>
        <v>1.6660540336376621</v>
      </c>
      <c r="N123">
        <f>0.5*(M123+M122)*(B123-B122)</f>
        <v>0.12441007780481751</v>
      </c>
    </row>
    <row r="124" spans="2:14" x14ac:dyDescent="0.25">
      <c r="B124">
        <v>0.7</v>
      </c>
      <c r="C124">
        <f t="shared" si="26"/>
        <v>3.6787944117144233</v>
      </c>
      <c r="D124">
        <f t="shared" si="29"/>
        <v>0.32508466576585882</v>
      </c>
      <c r="E124">
        <f t="shared" si="27"/>
        <v>1.6550272633902548E-4</v>
      </c>
      <c r="F124">
        <f t="shared" si="30"/>
        <v>6.7920039212197479E-4</v>
      </c>
      <c r="G124">
        <f t="shared" si="28"/>
        <v>6.0885050477950842E-4</v>
      </c>
      <c r="H124">
        <f t="shared" si="31"/>
        <v>1.9243966942503745E-3</v>
      </c>
      <c r="I124">
        <f t="shared" si="32"/>
        <v>5.1671605115687878E-3</v>
      </c>
      <c r="J124">
        <f t="shared" si="33"/>
        <v>1.633186887268015E-2</v>
      </c>
      <c r="K124">
        <f t="shared" si="34"/>
        <v>1.8394799572203813</v>
      </c>
      <c r="L124">
        <f>0.5*(K124+K123)*(B124-B123)</f>
        <v>0.16288193307899043</v>
      </c>
      <c r="M124">
        <f>(1*C124+0.7*E124)/(1+0.7)</f>
        <v>2.1640648609546238</v>
      </c>
      <c r="N124">
        <f>0.5*(M124+M123)*(B124-B123)</f>
        <v>0.19150594472961427</v>
      </c>
    </row>
    <row r="125" spans="2:14" x14ac:dyDescent="0.25">
      <c r="B125">
        <v>0.8</v>
      </c>
      <c r="C125">
        <f t="shared" si="26"/>
        <v>1.7459062323361685</v>
      </c>
      <c r="D125">
        <f t="shared" si="29"/>
        <v>0.27123503220252987</v>
      </c>
      <c r="E125">
        <f t="shared" si="27"/>
        <v>4.1345408690430581E-7</v>
      </c>
      <c r="F125">
        <f t="shared" si="30"/>
        <v>8.2958090212964961E-6</v>
      </c>
      <c r="G125">
        <f t="shared" si="28"/>
        <v>7.2185206711108731E-7</v>
      </c>
      <c r="H125">
        <f t="shared" si="31"/>
        <v>3.0478617842331003E-5</v>
      </c>
      <c r="I125">
        <f t="shared" si="32"/>
        <v>6.1261762404573894E-6</v>
      </c>
      <c r="J125">
        <f t="shared" si="33"/>
        <v>2.5866433439046251E-4</v>
      </c>
      <c r="K125">
        <f t="shared" si="34"/>
        <v>0.87295332289512773</v>
      </c>
      <c r="L125">
        <f>0.5*(K125+K124)*(B125-B124)</f>
        <v>0.13562166400577558</v>
      </c>
      <c r="M125">
        <f>(1*C125+0.7*E125)/(1+0.7)</f>
        <v>1.0270038363258995</v>
      </c>
      <c r="N125">
        <f>0.5*(M125+M124)*(B125-B124)</f>
        <v>0.15955343486402632</v>
      </c>
    </row>
    <row r="126" spans="2:14" x14ac:dyDescent="0.25">
      <c r="B126">
        <v>0.9</v>
      </c>
      <c r="C126">
        <f t="shared" si="26"/>
        <v>0.13569800181436914</v>
      </c>
      <c r="D126">
        <f t="shared" si="29"/>
        <v>9.4080211707526867E-2</v>
      </c>
      <c r="E126">
        <f t="shared" si="27"/>
        <v>1.691575934885175E-10</v>
      </c>
      <c r="F126">
        <f t="shared" si="30"/>
        <v>2.068116222488971E-8</v>
      </c>
      <c r="G126">
        <f t="shared" si="28"/>
        <v>2.2954347428119166E-11</v>
      </c>
      <c r="H126">
        <f t="shared" si="31"/>
        <v>3.609375107292576E-8</v>
      </c>
      <c r="I126">
        <f t="shared" si="32"/>
        <v>1.9480775111184542E-10</v>
      </c>
      <c r="J126">
        <f t="shared" si="33"/>
        <v>3.0631855241042499E-7</v>
      </c>
      <c r="K126">
        <f t="shared" si="34"/>
        <v>6.7849000991763372E-2</v>
      </c>
      <c r="L126">
        <f>0.5*(K126+K125)*(B126-B125)</f>
        <v>4.7040116194344547E-2</v>
      </c>
      <c r="M126">
        <f>(1*C126+0.7*E126)/(1+0.7)</f>
        <v>7.9822354078105562E-2</v>
      </c>
      <c r="N126">
        <f>0.5*(M126+M125)*(B126-B125)</f>
        <v>5.5341309520200242E-2</v>
      </c>
    </row>
    <row r="127" spans="2:14" x14ac:dyDescent="0.25">
      <c r="B127">
        <v>1</v>
      </c>
      <c r="C127">
        <f t="shared" si="26"/>
        <v>4.528172061299382E-4</v>
      </c>
      <c r="D127">
        <f t="shared" si="29"/>
        <v>6.8075409510249523E-3</v>
      </c>
      <c r="E127">
        <f t="shared" si="27"/>
        <v>9.1364331170177566E-15</v>
      </c>
      <c r="F127">
        <f t="shared" si="30"/>
        <v>8.4583364960817247E-12</v>
      </c>
      <c r="G127">
        <f t="shared" si="28"/>
        <v>4.1371341180410233E-18</v>
      </c>
      <c r="H127">
        <f t="shared" si="31"/>
        <v>1.147717578262664E-12</v>
      </c>
      <c r="I127">
        <f t="shared" si="32"/>
        <v>3.5110812716739355E-17</v>
      </c>
      <c r="J127">
        <f t="shared" si="33"/>
        <v>9.7403893111329046E-12</v>
      </c>
      <c r="K127">
        <f t="shared" si="34"/>
        <v>2.2640860306953731E-4</v>
      </c>
      <c r="L127">
        <f>0.5*(K127+K126)*(B127-B126)</f>
        <v>3.4037704797416448E-3</v>
      </c>
      <c r="M127">
        <f>(1*C127+0.7*E127)/(1+0.7)</f>
        <v>2.6636306243313747E-4</v>
      </c>
      <c r="N127">
        <f>0.5*(M127+M126)*(B127-B126)</f>
        <v>4.0044358570269336E-3</v>
      </c>
    </row>
    <row r="128" spans="2:14" x14ac:dyDescent="0.25">
      <c r="B128" t="s">
        <v>18</v>
      </c>
      <c r="D128">
        <f>SUM(D117:D127)</f>
        <v>1.0000048653503659</v>
      </c>
      <c r="F128">
        <f>SUM(F117:F127)</f>
        <v>1.0000163100310513</v>
      </c>
      <c r="H128">
        <f>SUM(H117:H127)</f>
        <v>0.11783077057822168</v>
      </c>
      <c r="J128">
        <f>SUM(J118:J127)</f>
        <v>1</v>
      </c>
      <c r="L128" s="2">
        <f>SUM(L118:L127)</f>
        <v>1.0000105876907088</v>
      </c>
      <c r="N128">
        <f>SUM(N118:N127)</f>
        <v>1.0000095778659424</v>
      </c>
    </row>
    <row r="129" spans="8:8" x14ac:dyDescent="0.25">
      <c r="H129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2023-07-19T20:19:54Z</dcterms:created>
  <dcterms:modified xsi:type="dcterms:W3CDTF">2023-07-22T18:27:46Z</dcterms:modified>
</cp:coreProperties>
</file>