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13_ncr:1_{7CD268A7-49A1-440E-9804-4208DCE7E05A}" xr6:coauthVersionLast="47" xr6:coauthVersionMax="47" xr10:uidLastSave="{00000000-0000-0000-0000-000000000000}"/>
  <bookViews>
    <workbookView xWindow="-11895" yWindow="-17595" windowWidth="39540" windowHeight="16455" activeTab="5" xr2:uid="{F469062D-B427-4204-9205-D49E4144FDF7}"/>
  </bookViews>
  <sheets>
    <sheet name="Sheet1" sheetId="1" r:id="rId1"/>
    <sheet name="Sheet3" sheetId="3" r:id="rId2"/>
    <sheet name="Sheet2" sheetId="2" r:id="rId3"/>
    <sheet name="Sheet4" sheetId="4" r:id="rId4"/>
    <sheet name="Sheet5" sheetId="5" r:id="rId5"/>
    <sheet name="Sheet6" sheetId="6" r:id="rId6"/>
    <sheet name="preference2" sheetId="8" r:id="rId7"/>
    <sheet name="Sheet7" sheetId="7" r:id="rId8"/>
  </sheets>
  <definedNames>
    <definedName name="ExternalData_1" localSheetId="6" hidden="1">preference2!$A$2:$G$627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6" l="1"/>
  <c r="K24" i="6"/>
  <c r="L13" i="6"/>
  <c r="L12" i="6"/>
  <c r="L11" i="6"/>
  <c r="L10" i="6"/>
  <c r="N13" i="6"/>
  <c r="N12" i="6"/>
  <c r="N11" i="6"/>
  <c r="N10" i="6"/>
  <c r="H19" i="6"/>
  <c r="H18" i="6"/>
  <c r="F19" i="6"/>
  <c r="F18" i="6"/>
  <c r="F17" i="6"/>
  <c r="E19" i="6"/>
  <c r="E18" i="6"/>
  <c r="E17" i="6"/>
  <c r="D19" i="6"/>
  <c r="D18" i="6"/>
  <c r="F13" i="6"/>
  <c r="F12" i="6"/>
  <c r="F11" i="6"/>
  <c r="F10" i="6"/>
  <c r="B14" i="4"/>
  <c r="B12" i="4"/>
  <c r="C14" i="4"/>
  <c r="C8" i="4"/>
  <c r="B8" i="4"/>
  <c r="C8" i="3"/>
  <c r="E7" i="3"/>
  <c r="E6" i="3"/>
  <c r="E5" i="3"/>
  <c r="E4" i="3"/>
  <c r="E3" i="3"/>
  <c r="B72" i="1"/>
  <c r="J71" i="1"/>
  <c r="G71" i="1"/>
  <c r="J70" i="1"/>
  <c r="G70" i="1"/>
  <c r="J69" i="1"/>
  <c r="G69" i="1"/>
  <c r="J68" i="1"/>
  <c r="G68" i="1"/>
  <c r="E27" i="2"/>
  <c r="E25" i="2"/>
  <c r="E24" i="2"/>
  <c r="C24" i="2"/>
  <c r="E23" i="2"/>
  <c r="E22" i="2"/>
  <c r="E21" i="2"/>
  <c r="E20" i="2"/>
  <c r="E19" i="2"/>
  <c r="E18" i="2"/>
  <c r="D23" i="2"/>
  <c r="D22" i="2"/>
  <c r="D21" i="2"/>
  <c r="D20" i="2"/>
  <c r="D19" i="2"/>
  <c r="D18" i="2"/>
  <c r="C23" i="2"/>
  <c r="C22" i="2"/>
  <c r="C21" i="2"/>
  <c r="C20" i="2"/>
  <c r="C19" i="2"/>
  <c r="C18" i="2"/>
  <c r="C15" i="2"/>
  <c r="C14" i="2"/>
  <c r="C13" i="2"/>
  <c r="C12" i="2"/>
  <c r="C11" i="2"/>
  <c r="C10" i="2"/>
  <c r="C7" i="2"/>
  <c r="C6" i="2"/>
  <c r="C5" i="2"/>
  <c r="C4" i="2"/>
  <c r="C3" i="2"/>
  <c r="C2" i="2"/>
  <c r="J58" i="1"/>
  <c r="J57" i="1"/>
  <c r="J56" i="1"/>
  <c r="J55" i="1"/>
  <c r="G56" i="1"/>
  <c r="G58" i="1"/>
  <c r="G57" i="1"/>
  <c r="G55" i="1"/>
  <c r="B59" i="1"/>
  <c r="B47" i="1"/>
  <c r="M46" i="1"/>
  <c r="N46" i="1" s="1"/>
  <c r="G46" i="1"/>
  <c r="H46" i="1" s="1"/>
  <c r="M45" i="1"/>
  <c r="N45" i="1" s="1"/>
  <c r="G45" i="1"/>
  <c r="H45" i="1" s="1"/>
  <c r="M44" i="1"/>
  <c r="N44" i="1" s="1"/>
  <c r="G44" i="1"/>
  <c r="H44" i="1" s="1"/>
  <c r="M43" i="1"/>
  <c r="N43" i="1" s="1"/>
  <c r="G43" i="1"/>
  <c r="H43" i="1" s="1"/>
  <c r="N36" i="1"/>
  <c r="O36" i="1" s="1"/>
  <c r="P36" i="1" s="1"/>
  <c r="N35" i="1"/>
  <c r="O35" i="1" s="1"/>
  <c r="N34" i="1"/>
  <c r="O34" i="1" s="1"/>
  <c r="P34" i="1" s="1"/>
  <c r="N33" i="1"/>
  <c r="O33" i="1" s="1"/>
  <c r="P33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B37" i="1"/>
  <c r="M27" i="1"/>
  <c r="N27" i="1" s="1"/>
  <c r="M26" i="1"/>
  <c r="M25" i="1"/>
  <c r="N25" i="1" s="1"/>
  <c r="M24" i="1"/>
  <c r="N24" i="1" s="1"/>
  <c r="G27" i="1"/>
  <c r="H27" i="1" s="1"/>
  <c r="G26" i="1"/>
  <c r="H26" i="1" s="1"/>
  <c r="G25" i="1"/>
  <c r="H25" i="1" s="1"/>
  <c r="G24" i="1"/>
  <c r="H24" i="1" s="1"/>
  <c r="B28" i="1"/>
  <c r="J26" i="1"/>
  <c r="K18" i="1"/>
  <c r="L18" i="1" s="1"/>
  <c r="K17" i="1"/>
  <c r="L17" i="1" s="1"/>
  <c r="K16" i="1"/>
  <c r="L16" i="1" s="1"/>
  <c r="K15" i="1"/>
  <c r="L15" i="1" s="1"/>
  <c r="K3" i="1"/>
  <c r="L3" i="1" s="1"/>
  <c r="K4" i="1"/>
  <c r="L4" i="1" s="1"/>
  <c r="K6" i="1"/>
  <c r="L6" i="1" s="1"/>
  <c r="I5" i="1"/>
  <c r="K5" i="1" s="1"/>
  <c r="L5" i="1" s="1"/>
  <c r="B19" i="1"/>
  <c r="F18" i="1"/>
  <c r="G18" i="1" s="1"/>
  <c r="F17" i="1"/>
  <c r="G17" i="1" s="1"/>
  <c r="F16" i="1"/>
  <c r="G16" i="1" s="1"/>
  <c r="F15" i="1"/>
  <c r="G15" i="1" s="1"/>
  <c r="F6" i="1"/>
  <c r="G6" i="1" s="1"/>
  <c r="F5" i="1"/>
  <c r="G5" i="1" s="1"/>
  <c r="F4" i="1"/>
  <c r="G4" i="1" s="1"/>
  <c r="F3" i="1"/>
  <c r="G3" i="1" s="1"/>
  <c r="B7" i="1"/>
  <c r="N14" i="6" l="1"/>
  <c r="M13" i="6"/>
  <c r="M12" i="6"/>
  <c r="M11" i="6"/>
  <c r="M10" i="6"/>
  <c r="E8" i="3"/>
  <c r="J72" i="1"/>
  <c r="G72" i="1"/>
  <c r="G7" i="1"/>
  <c r="G59" i="1"/>
  <c r="N26" i="1"/>
  <c r="N28" i="1" s="1"/>
  <c r="J59" i="1"/>
  <c r="L59" i="1" s="1"/>
  <c r="N47" i="1"/>
  <c r="H47" i="1"/>
  <c r="P35" i="1"/>
  <c r="P37" i="1"/>
  <c r="I37" i="1"/>
  <c r="H28" i="1"/>
  <c r="L7" i="1"/>
  <c r="O7" i="1" s="1"/>
  <c r="L19" i="1"/>
  <c r="G19" i="1"/>
  <c r="M14" i="6" l="1"/>
  <c r="L72" i="1"/>
  <c r="Q47" i="1"/>
  <c r="S37" i="1"/>
  <c r="Q28" i="1"/>
  <c r="O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A12119-3C07-46EF-8D55-5C4A9392448F}" keepAlive="1" name="Query - preference2" description="Connection to the 'preference2' query in the workbook." type="5" refreshedVersion="8" background="1" saveData="1">
    <dbPr connection="Provider=Microsoft.Mashup.OleDb.1;Data Source=$Workbook$;Location=preference2;Extended Properties=&quot;&quot;" command="SELECT * FROM [preference2]"/>
  </connection>
</connections>
</file>

<file path=xl/sharedStrings.xml><?xml version="1.0" encoding="utf-8"?>
<sst xmlns="http://schemas.openxmlformats.org/spreadsheetml/2006/main" count="966" uniqueCount="148">
  <si>
    <t>Jobs</t>
  </si>
  <si>
    <t>COL</t>
  </si>
  <si>
    <t>Healthcare</t>
  </si>
  <si>
    <t>Education</t>
  </si>
  <si>
    <t>Total</t>
  </si>
  <si>
    <t>Voter Preferences</t>
  </si>
  <si>
    <t>PF1</t>
  </si>
  <si>
    <t>raw</t>
  </si>
  <si>
    <t>possible</t>
  </si>
  <si>
    <t>indexed</t>
  </si>
  <si>
    <t>PF2</t>
  </si>
  <si>
    <t>Score</t>
  </si>
  <si>
    <t>&lt;== Winner is PF2</t>
  </si>
  <si>
    <t>&lt;== Winner is</t>
  </si>
  <si>
    <t>Play area</t>
  </si>
  <si>
    <t>I don't care what's possible, this is what I really want</t>
  </si>
  <si>
    <t>this is what</t>
  </si>
  <si>
    <t>I really want</t>
  </si>
  <si>
    <t xml:space="preserve">this is what </t>
  </si>
  <si>
    <t>But doing this is the same as just a ratio of multiplying by possible/this is what I really want score to get a reasonableness ratio</t>
  </si>
  <si>
    <t>reasonableness</t>
  </si>
  <si>
    <t>ratio</t>
  </si>
  <si>
    <t xml:space="preserve">This is a calculated reasonableness ratio. Most people will just enter it straight. </t>
  </si>
  <si>
    <t>We can call the reasonableness ratio a happiness ratio -- the lower it is, the more unreasonable you are or the more unhappy you are. The higher it is the more reasonable you are, or the happier you are.</t>
  </si>
  <si>
    <t>happiness/</t>
  </si>
  <si>
    <t>So for a cleaner presentation</t>
  </si>
  <si>
    <t>Average</t>
  </si>
  <si>
    <t>WD</t>
  </si>
  <si>
    <t>Possible Score (PS)</t>
  </si>
  <si>
    <t>Raw Score (RS)</t>
  </si>
  <si>
    <t>lat</t>
  </si>
  <si>
    <t>lon</t>
  </si>
  <si>
    <t>temp</t>
  </si>
  <si>
    <t>phi</t>
  </si>
  <si>
    <t>temp*phi</t>
  </si>
  <si>
    <t>weighted ave</t>
  </si>
  <si>
    <t>raw ave</t>
  </si>
  <si>
    <t>weighted ave using denominator weights</t>
  </si>
  <si>
    <t>NYC</t>
  </si>
  <si>
    <t>Nome</t>
  </si>
  <si>
    <t>So the formula is 100*(raw/possible)*happiness_ratio*Desire</t>
  </si>
  <si>
    <t>Desire (D)</t>
  </si>
  <si>
    <t>Reasonableness (R)</t>
  </si>
  <si>
    <t xml:space="preserve">&lt;== Winner is </t>
  </si>
  <si>
    <t>Policy Achievement Max (Pamax)</t>
  </si>
  <si>
    <t>Max (PAmax)</t>
  </si>
  <si>
    <t>Actual (PAact)</t>
  </si>
  <si>
    <t>Policy Achievement</t>
  </si>
  <si>
    <t>Voter</t>
  </si>
  <si>
    <t>Policy Family 1 (PF1)</t>
  </si>
  <si>
    <t>Policy Family 2 (PF2)</t>
  </si>
  <si>
    <t>Score (S)</t>
  </si>
  <si>
    <t>S = 100*(PAact/PAmax)*D*R</t>
  </si>
  <si>
    <t>Stot = Sum S</t>
  </si>
  <si>
    <t>Voter Priority</t>
  </si>
  <si>
    <t>Weighted</t>
  </si>
  <si>
    <t>Stot==========&gt;</t>
  </si>
  <si>
    <t>Same thing but with R != 1</t>
  </si>
  <si>
    <t>Desired Temp</t>
  </si>
  <si>
    <t>Voter Weight</t>
  </si>
  <si>
    <t>Weighted Temp</t>
  </si>
  <si>
    <t>Weighted average</t>
  </si>
  <si>
    <t xml:space="preserve">                 Weighted average</t>
  </si>
  <si>
    <t>= Sum(Weighted Temp)/Sum(Voter Weight)</t>
  </si>
  <si>
    <t>D</t>
  </si>
  <si>
    <t>R</t>
  </si>
  <si>
    <t>GP</t>
  </si>
  <si>
    <t>I</t>
  </si>
  <si>
    <t>L</t>
  </si>
  <si>
    <t>O</t>
  </si>
  <si>
    <t>Turnout</t>
  </si>
  <si>
    <t>Population of US</t>
  </si>
  <si>
    <t xml:space="preserve">Numbers in this col based on wikipedia </t>
  </si>
  <si>
    <t>https://en.wikipedia.org/wiki/Voter_turnout_in_United_States_presidential_elections</t>
  </si>
  <si>
    <t>Last 2 nums are</t>
  </si>
  <si>
    <t>calculated</t>
  </si>
  <si>
    <t>Voting Eligible pop (VEP_</t>
  </si>
  <si>
    <t>assume VEP goes</t>
  </si>
  <si>
    <t>up with population</t>
  </si>
  <si>
    <t>PF3</t>
  </si>
  <si>
    <t>PF4</t>
  </si>
  <si>
    <t>PF5</t>
  </si>
  <si>
    <t>PF6</t>
  </si>
  <si>
    <t>smaller classes</t>
  </si>
  <si>
    <t>sales tax</t>
  </si>
  <si>
    <t>income tax</t>
  </si>
  <si>
    <t>quality teachers</t>
  </si>
  <si>
    <t>test scores</t>
  </si>
  <si>
    <t>Current situation</t>
  </si>
  <si>
    <t>Best achievable</t>
  </si>
  <si>
    <t>Taxes</t>
  </si>
  <si>
    <t>Actual achieved</t>
  </si>
  <si>
    <t>Intra policy weight</t>
  </si>
  <si>
    <t>Policy</t>
  </si>
  <si>
    <t>Category</t>
  </si>
  <si>
    <t>Happiness/Reasonableness</t>
  </si>
  <si>
    <t>Sales tax captures 30% of state revenue</t>
  </si>
  <si>
    <t>income tax captures 70%</t>
  </si>
  <si>
    <t>Total budget</t>
  </si>
  <si>
    <t xml:space="preserve">Sales tax   </t>
  </si>
  <si>
    <t xml:space="preserve">Income tax  </t>
  </si>
  <si>
    <t>20% of state budget goes to education</t>
  </si>
  <si>
    <t>To education</t>
  </si>
  <si>
    <t>To all else</t>
  </si>
  <si>
    <t>Suppose budget is fixed (you can't deficit spend)</t>
  </si>
  <si>
    <t>We have 2,000,000 to spend on education</t>
  </si>
  <si>
    <t>To get the max, we'd have to spend 100,000*10 = 1,000,000</t>
  </si>
  <si>
    <t>To get the max, we'd have to spend 50,000*10 = 500,000</t>
  </si>
  <si>
    <t>Smaller classes cost $100,000 per kid reduction</t>
  </si>
  <si>
    <t>Quality teachers cost $50,000 per point increase</t>
  </si>
  <si>
    <t>Each point reduction in sales tax costs $375,000</t>
  </si>
  <si>
    <t>Each point reduction in income tax costs $350,000</t>
  </si>
  <si>
    <t xml:space="preserve">Cost to </t>
  </si>
  <si>
    <t>Smaller classes</t>
  </si>
  <si>
    <t>Quality Teachers</t>
  </si>
  <si>
    <t>Sales tax</t>
  </si>
  <si>
    <t>Income tax</t>
  </si>
  <si>
    <t>Total Score</t>
  </si>
  <si>
    <t>Cost to implement</t>
  </si>
  <si>
    <t>PA_act_sc</t>
  </si>
  <si>
    <t>PA_act_qt</t>
  </si>
  <si>
    <t>PA_act_st</t>
  </si>
  <si>
    <t>PA_act_it</t>
  </si>
  <si>
    <t>Score_tot</t>
  </si>
  <si>
    <t>Cost_tot</t>
  </si>
  <si>
    <t>Column1</t>
  </si>
  <si>
    <t/>
  </si>
  <si>
    <t>Pareto Points</t>
  </si>
  <si>
    <t>Pareto Frontier</t>
  </si>
  <si>
    <t>Dominated Points</t>
  </si>
  <si>
    <t>Current Point</t>
  </si>
  <si>
    <t>Positive scores only</t>
  </si>
  <si>
    <t>Desire (Cat_x)</t>
  </si>
  <si>
    <t>IPW_x</t>
  </si>
  <si>
    <t>Desire (W_x)</t>
  </si>
  <si>
    <t>H_x</t>
  </si>
  <si>
    <t>PA_cur_x</t>
  </si>
  <si>
    <t>PA_max_x</t>
  </si>
  <si>
    <t>PA_act_x</t>
  </si>
  <si>
    <t>actual to max</t>
  </si>
  <si>
    <t>Ratio of</t>
  </si>
  <si>
    <t>Actmax_ratio_x</t>
  </si>
  <si>
    <t>Score_x</t>
  </si>
  <si>
    <t>implement (Cost_x)</t>
  </si>
  <si>
    <t>Explanation</t>
  </si>
  <si>
    <t>Number of students</t>
  </si>
  <si>
    <t>Score on exam</t>
  </si>
  <si>
    <t>Percent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</si>
</sst>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quotePrefix="1"/>
    <xf numFmtId="43" fontId="0" fillId="0" borderId="0" xfId="1" applyFont="1"/>
    <xf numFmtId="9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9" fontId="0" fillId="0" borderId="0" xfId="0" quotePrefix="1" applyNumberFormat="1"/>
    <xf numFmtId="44" fontId="0" fillId="0" borderId="0" xfId="2" applyFont="1"/>
    <xf numFmtId="44" fontId="0" fillId="0" borderId="0" xfId="0" applyNumberFormat="1"/>
    <xf numFmtId="165" fontId="0" fillId="0" borderId="0" xfId="2" applyNumberFormat="1" applyFont="1"/>
    <xf numFmtId="0" fontId="3" fillId="0" borderId="0" xfId="0" applyFont="1"/>
    <xf numFmtId="165" fontId="3" fillId="0" borderId="0" xfId="0" applyNumberFormat="1" applyFont="1"/>
    <xf numFmtId="0" fontId="0" fillId="0" borderId="0" xfId="0" applyNumberFormat="1"/>
    <xf numFmtId="0" fontId="4" fillId="2" borderId="2" xfId="0" applyFont="1" applyFill="1" applyBorder="1"/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  <xf numFmtId="165" fontId="0" fillId="3" borderId="2" xfId="0" applyNumberFormat="1" applyFont="1" applyFill="1" applyBorder="1"/>
    <xf numFmtId="165" fontId="0" fillId="0" borderId="2" xfId="0" applyNumberFormat="1" applyFont="1" applyBorder="1"/>
    <xf numFmtId="0" fontId="0" fillId="3" borderId="0" xfId="0" applyFont="1" applyFill="1" applyBorder="1"/>
    <xf numFmtId="165" fontId="0" fillId="3" borderId="0" xfId="0" applyNumberFormat="1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165" fontId="0" fillId="4" borderId="2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score</a:t>
            </a:r>
            <a:r>
              <a:rPr lang="en-US" baseline="0"/>
              <a:t> vs. cost for pareto frontier and dominated points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817818333455984E-2"/>
          <c:y val="7.8501118568232664E-2"/>
          <c:w val="0.76655297176637971"/>
          <c:h val="0.8584003593510543"/>
        </c:manualLayout>
      </c:layout>
      <c:scatterChart>
        <c:scatterStyle val="lineMarker"/>
        <c:varyColors val="0"/>
        <c:ser>
          <c:idx val="0"/>
          <c:order val="0"/>
          <c:tx>
            <c:strRef>
              <c:f>preference2!$E$1</c:f>
              <c:strCache>
                <c:ptCount val="1"/>
                <c:pt idx="0">
                  <c:v>Dominated Points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xVal>
            <c:numRef>
              <c:f>preference2!$J$3:$J$627</c:f>
              <c:numCache>
                <c:formatCode>General</c:formatCode>
                <c:ptCount val="625"/>
                <c:pt idx="0">
                  <c:v>3750000</c:v>
                </c:pt>
                <c:pt idx="1">
                  <c:v>3250000</c:v>
                </c:pt>
                <c:pt idx="2">
                  <c:v>2750000</c:v>
                </c:pt>
                <c:pt idx="3">
                  <c:v>2250000</c:v>
                </c:pt>
                <c:pt idx="4">
                  <c:v>1750000</c:v>
                </c:pt>
                <c:pt idx="5">
                  <c:v>4000000</c:v>
                </c:pt>
                <c:pt idx="6">
                  <c:v>3500000</c:v>
                </c:pt>
                <c:pt idx="7">
                  <c:v>3000000</c:v>
                </c:pt>
                <c:pt idx="8">
                  <c:v>2500000</c:v>
                </c:pt>
                <c:pt idx="9">
                  <c:v>2000000</c:v>
                </c:pt>
                <c:pt idx="10">
                  <c:v>4250000</c:v>
                </c:pt>
                <c:pt idx="11">
                  <c:v>3750000</c:v>
                </c:pt>
                <c:pt idx="12">
                  <c:v>3250000</c:v>
                </c:pt>
                <c:pt idx="13">
                  <c:v>2750000</c:v>
                </c:pt>
                <c:pt idx="14">
                  <c:v>2250000</c:v>
                </c:pt>
                <c:pt idx="15">
                  <c:v>4500000</c:v>
                </c:pt>
                <c:pt idx="16">
                  <c:v>4000000</c:v>
                </c:pt>
                <c:pt idx="17">
                  <c:v>3500000</c:v>
                </c:pt>
                <c:pt idx="18">
                  <c:v>3000000</c:v>
                </c:pt>
                <c:pt idx="19">
                  <c:v>2500000</c:v>
                </c:pt>
                <c:pt idx="20">
                  <c:v>4750000</c:v>
                </c:pt>
                <c:pt idx="21">
                  <c:v>4250000</c:v>
                </c:pt>
                <c:pt idx="22">
                  <c:v>3750000</c:v>
                </c:pt>
                <c:pt idx="23">
                  <c:v>3250000</c:v>
                </c:pt>
                <c:pt idx="24">
                  <c:v>2750000</c:v>
                </c:pt>
                <c:pt idx="25">
                  <c:v>3000000</c:v>
                </c:pt>
                <c:pt idx="26">
                  <c:v>2500000</c:v>
                </c:pt>
                <c:pt idx="27">
                  <c:v>2000000</c:v>
                </c:pt>
                <c:pt idx="28">
                  <c:v>1500000</c:v>
                </c:pt>
                <c:pt idx="29">
                  <c:v>1000000</c:v>
                </c:pt>
                <c:pt idx="30">
                  <c:v>3250000</c:v>
                </c:pt>
                <c:pt idx="31">
                  <c:v>2750000</c:v>
                </c:pt>
                <c:pt idx="32">
                  <c:v>2250000</c:v>
                </c:pt>
                <c:pt idx="33">
                  <c:v>1750000</c:v>
                </c:pt>
                <c:pt idx="34">
                  <c:v>1250000</c:v>
                </c:pt>
                <c:pt idx="35">
                  <c:v>3500000</c:v>
                </c:pt>
                <c:pt idx="36">
                  <c:v>3000000</c:v>
                </c:pt>
                <c:pt idx="37">
                  <c:v>2500000</c:v>
                </c:pt>
                <c:pt idx="38">
                  <c:v>2000000</c:v>
                </c:pt>
                <c:pt idx="39">
                  <c:v>1500000</c:v>
                </c:pt>
                <c:pt idx="40">
                  <c:v>3750000</c:v>
                </c:pt>
                <c:pt idx="41">
                  <c:v>3250000</c:v>
                </c:pt>
                <c:pt idx="42">
                  <c:v>2750000</c:v>
                </c:pt>
                <c:pt idx="43">
                  <c:v>2250000</c:v>
                </c:pt>
                <c:pt idx="44">
                  <c:v>1750000</c:v>
                </c:pt>
                <c:pt idx="45">
                  <c:v>4000000</c:v>
                </c:pt>
                <c:pt idx="46">
                  <c:v>3500000</c:v>
                </c:pt>
                <c:pt idx="47">
                  <c:v>3000000</c:v>
                </c:pt>
                <c:pt idx="48">
                  <c:v>2500000</c:v>
                </c:pt>
                <c:pt idx="49">
                  <c:v>2000000</c:v>
                </c:pt>
                <c:pt idx="50">
                  <c:v>2250000</c:v>
                </c:pt>
                <c:pt idx="51">
                  <c:v>1750000</c:v>
                </c:pt>
                <c:pt idx="52">
                  <c:v>1250000</c:v>
                </c:pt>
                <c:pt idx="53">
                  <c:v>750000</c:v>
                </c:pt>
                <c:pt idx="54">
                  <c:v>250000</c:v>
                </c:pt>
                <c:pt idx="55">
                  <c:v>2500000</c:v>
                </c:pt>
                <c:pt idx="56">
                  <c:v>2000000</c:v>
                </c:pt>
                <c:pt idx="57">
                  <c:v>1500000</c:v>
                </c:pt>
                <c:pt idx="58">
                  <c:v>1000000</c:v>
                </c:pt>
                <c:pt idx="59">
                  <c:v>500000</c:v>
                </c:pt>
                <c:pt idx="60">
                  <c:v>2750000</c:v>
                </c:pt>
                <c:pt idx="61">
                  <c:v>2250000</c:v>
                </c:pt>
                <c:pt idx="62">
                  <c:v>1750000</c:v>
                </c:pt>
                <c:pt idx="63">
                  <c:v>1250000</c:v>
                </c:pt>
                <c:pt idx="64">
                  <c:v>750000</c:v>
                </c:pt>
                <c:pt idx="65">
                  <c:v>3000000</c:v>
                </c:pt>
                <c:pt idx="66">
                  <c:v>2500000</c:v>
                </c:pt>
                <c:pt idx="67">
                  <c:v>2000000</c:v>
                </c:pt>
                <c:pt idx="68">
                  <c:v>1500000</c:v>
                </c:pt>
                <c:pt idx="69">
                  <c:v>1000000</c:v>
                </c:pt>
                <c:pt idx="70">
                  <c:v>3250000</c:v>
                </c:pt>
                <c:pt idx="71">
                  <c:v>2750000</c:v>
                </c:pt>
                <c:pt idx="72">
                  <c:v>2250000</c:v>
                </c:pt>
                <c:pt idx="73">
                  <c:v>1750000</c:v>
                </c:pt>
                <c:pt idx="74">
                  <c:v>1250000</c:v>
                </c:pt>
                <c:pt idx="75">
                  <c:v>1500000</c:v>
                </c:pt>
                <c:pt idx="76">
                  <c:v>1000000</c:v>
                </c:pt>
                <c:pt idx="77">
                  <c:v>500000</c:v>
                </c:pt>
                <c:pt idx="78">
                  <c:v>0</c:v>
                </c:pt>
                <c:pt idx="79">
                  <c:v>-500000</c:v>
                </c:pt>
                <c:pt idx="80">
                  <c:v>1750000</c:v>
                </c:pt>
                <c:pt idx="81">
                  <c:v>1250000</c:v>
                </c:pt>
                <c:pt idx="82">
                  <c:v>750000</c:v>
                </c:pt>
                <c:pt idx="83">
                  <c:v>250000</c:v>
                </c:pt>
                <c:pt idx="84">
                  <c:v>-250000</c:v>
                </c:pt>
                <c:pt idx="85">
                  <c:v>2000000</c:v>
                </c:pt>
                <c:pt idx="86">
                  <c:v>1500000</c:v>
                </c:pt>
                <c:pt idx="87">
                  <c:v>1000000</c:v>
                </c:pt>
                <c:pt idx="88">
                  <c:v>500000</c:v>
                </c:pt>
                <c:pt idx="89">
                  <c:v>0</c:v>
                </c:pt>
                <c:pt idx="90">
                  <c:v>2250000</c:v>
                </c:pt>
                <c:pt idx="91">
                  <c:v>1750000</c:v>
                </c:pt>
                <c:pt idx="92">
                  <c:v>1250000</c:v>
                </c:pt>
                <c:pt idx="93">
                  <c:v>750000</c:v>
                </c:pt>
                <c:pt idx="94">
                  <c:v>250000</c:v>
                </c:pt>
                <c:pt idx="95">
                  <c:v>2500000</c:v>
                </c:pt>
                <c:pt idx="96">
                  <c:v>2000000</c:v>
                </c:pt>
                <c:pt idx="97">
                  <c:v>1500000</c:v>
                </c:pt>
                <c:pt idx="98">
                  <c:v>1000000</c:v>
                </c:pt>
                <c:pt idx="99">
                  <c:v>500000</c:v>
                </c:pt>
                <c:pt idx="100">
                  <c:v>750000</c:v>
                </c:pt>
                <c:pt idx="101">
                  <c:v>250000</c:v>
                </c:pt>
                <c:pt idx="102">
                  <c:v>-250000</c:v>
                </c:pt>
                <c:pt idx="103">
                  <c:v>-750000</c:v>
                </c:pt>
                <c:pt idx="104">
                  <c:v>-1250000</c:v>
                </c:pt>
                <c:pt idx="105">
                  <c:v>1000000</c:v>
                </c:pt>
                <c:pt idx="106">
                  <c:v>500000</c:v>
                </c:pt>
                <c:pt idx="107">
                  <c:v>0</c:v>
                </c:pt>
                <c:pt idx="108">
                  <c:v>-500000</c:v>
                </c:pt>
                <c:pt idx="109">
                  <c:v>-1000000</c:v>
                </c:pt>
                <c:pt idx="110">
                  <c:v>1250000</c:v>
                </c:pt>
                <c:pt idx="111">
                  <c:v>750000</c:v>
                </c:pt>
                <c:pt idx="112">
                  <c:v>250000</c:v>
                </c:pt>
                <c:pt idx="113">
                  <c:v>-250000</c:v>
                </c:pt>
                <c:pt idx="114">
                  <c:v>-750000</c:v>
                </c:pt>
                <c:pt idx="115">
                  <c:v>1500000</c:v>
                </c:pt>
                <c:pt idx="116">
                  <c:v>1000000</c:v>
                </c:pt>
                <c:pt idx="117">
                  <c:v>500000</c:v>
                </c:pt>
                <c:pt idx="118">
                  <c:v>0</c:v>
                </c:pt>
                <c:pt idx="119">
                  <c:v>-500000</c:v>
                </c:pt>
                <c:pt idx="120">
                  <c:v>1750000</c:v>
                </c:pt>
                <c:pt idx="121">
                  <c:v>1250000</c:v>
                </c:pt>
                <c:pt idx="122">
                  <c:v>750000</c:v>
                </c:pt>
                <c:pt idx="123">
                  <c:v>250000</c:v>
                </c:pt>
                <c:pt idx="124">
                  <c:v>-250000</c:v>
                </c:pt>
                <c:pt idx="125">
                  <c:v>2875000</c:v>
                </c:pt>
                <c:pt idx="126">
                  <c:v>2375000</c:v>
                </c:pt>
                <c:pt idx="127">
                  <c:v>1875000</c:v>
                </c:pt>
                <c:pt idx="128">
                  <c:v>1375000</c:v>
                </c:pt>
                <c:pt idx="129">
                  <c:v>875000</c:v>
                </c:pt>
                <c:pt idx="130">
                  <c:v>3125000</c:v>
                </c:pt>
                <c:pt idx="131">
                  <c:v>2625000</c:v>
                </c:pt>
                <c:pt idx="132">
                  <c:v>2125000</c:v>
                </c:pt>
                <c:pt idx="133">
                  <c:v>1625000</c:v>
                </c:pt>
                <c:pt idx="134">
                  <c:v>1125000</c:v>
                </c:pt>
                <c:pt idx="135">
                  <c:v>3375000</c:v>
                </c:pt>
                <c:pt idx="136">
                  <c:v>2875000</c:v>
                </c:pt>
                <c:pt idx="137">
                  <c:v>2375000</c:v>
                </c:pt>
                <c:pt idx="138">
                  <c:v>1875000</c:v>
                </c:pt>
                <c:pt idx="139">
                  <c:v>1375000</c:v>
                </c:pt>
                <c:pt idx="140">
                  <c:v>3625000</c:v>
                </c:pt>
                <c:pt idx="141">
                  <c:v>3125000</c:v>
                </c:pt>
                <c:pt idx="142">
                  <c:v>2625000</c:v>
                </c:pt>
                <c:pt idx="143">
                  <c:v>2125000</c:v>
                </c:pt>
                <c:pt idx="144">
                  <c:v>1625000</c:v>
                </c:pt>
                <c:pt idx="145">
                  <c:v>3875000</c:v>
                </c:pt>
                <c:pt idx="146">
                  <c:v>3375000</c:v>
                </c:pt>
                <c:pt idx="147">
                  <c:v>2875000</c:v>
                </c:pt>
                <c:pt idx="148">
                  <c:v>2375000</c:v>
                </c:pt>
                <c:pt idx="149">
                  <c:v>1875000</c:v>
                </c:pt>
                <c:pt idx="150">
                  <c:v>2125000</c:v>
                </c:pt>
                <c:pt idx="151">
                  <c:v>1625000</c:v>
                </c:pt>
                <c:pt idx="152">
                  <c:v>1125000</c:v>
                </c:pt>
                <c:pt idx="153">
                  <c:v>625000</c:v>
                </c:pt>
                <c:pt idx="154">
                  <c:v>125000</c:v>
                </c:pt>
                <c:pt idx="155">
                  <c:v>2375000</c:v>
                </c:pt>
                <c:pt idx="156">
                  <c:v>1875000</c:v>
                </c:pt>
                <c:pt idx="157">
                  <c:v>1375000</c:v>
                </c:pt>
                <c:pt idx="158">
                  <c:v>875000</c:v>
                </c:pt>
                <c:pt idx="159">
                  <c:v>375000</c:v>
                </c:pt>
                <c:pt idx="160">
                  <c:v>2625000</c:v>
                </c:pt>
                <c:pt idx="161">
                  <c:v>2125000</c:v>
                </c:pt>
                <c:pt idx="162">
                  <c:v>1625000</c:v>
                </c:pt>
                <c:pt idx="163">
                  <c:v>1125000</c:v>
                </c:pt>
                <c:pt idx="164">
                  <c:v>625000</c:v>
                </c:pt>
                <c:pt idx="165">
                  <c:v>2875000</c:v>
                </c:pt>
                <c:pt idx="166">
                  <c:v>2375000</c:v>
                </c:pt>
                <c:pt idx="167">
                  <c:v>1875000</c:v>
                </c:pt>
                <c:pt idx="168">
                  <c:v>1375000</c:v>
                </c:pt>
                <c:pt idx="169">
                  <c:v>875000</c:v>
                </c:pt>
                <c:pt idx="170">
                  <c:v>3125000</c:v>
                </c:pt>
                <c:pt idx="171">
                  <c:v>2625000</c:v>
                </c:pt>
                <c:pt idx="172">
                  <c:v>2125000</c:v>
                </c:pt>
                <c:pt idx="173">
                  <c:v>1625000</c:v>
                </c:pt>
                <c:pt idx="174">
                  <c:v>1125000</c:v>
                </c:pt>
                <c:pt idx="175">
                  <c:v>1375000</c:v>
                </c:pt>
                <c:pt idx="176">
                  <c:v>875000</c:v>
                </c:pt>
                <c:pt idx="177">
                  <c:v>375000</c:v>
                </c:pt>
                <c:pt idx="178">
                  <c:v>-125000</c:v>
                </c:pt>
                <c:pt idx="179">
                  <c:v>-625000</c:v>
                </c:pt>
                <c:pt idx="180">
                  <c:v>1625000</c:v>
                </c:pt>
                <c:pt idx="181">
                  <c:v>1125000</c:v>
                </c:pt>
                <c:pt idx="182">
                  <c:v>625000</c:v>
                </c:pt>
                <c:pt idx="183">
                  <c:v>125000</c:v>
                </c:pt>
                <c:pt idx="184">
                  <c:v>-375000</c:v>
                </c:pt>
                <c:pt idx="185">
                  <c:v>1875000</c:v>
                </c:pt>
                <c:pt idx="186">
                  <c:v>1375000</c:v>
                </c:pt>
                <c:pt idx="187">
                  <c:v>875000</c:v>
                </c:pt>
                <c:pt idx="188">
                  <c:v>375000</c:v>
                </c:pt>
                <c:pt idx="189">
                  <c:v>-125000</c:v>
                </c:pt>
                <c:pt idx="190">
                  <c:v>2125000</c:v>
                </c:pt>
                <c:pt idx="191">
                  <c:v>1625000</c:v>
                </c:pt>
                <c:pt idx="192">
                  <c:v>1125000</c:v>
                </c:pt>
                <c:pt idx="193">
                  <c:v>625000</c:v>
                </c:pt>
                <c:pt idx="194">
                  <c:v>125000</c:v>
                </c:pt>
                <c:pt idx="195">
                  <c:v>2375000</c:v>
                </c:pt>
                <c:pt idx="196">
                  <c:v>1875000</c:v>
                </c:pt>
                <c:pt idx="197">
                  <c:v>1375000</c:v>
                </c:pt>
                <c:pt idx="198">
                  <c:v>875000</c:v>
                </c:pt>
                <c:pt idx="199">
                  <c:v>375000</c:v>
                </c:pt>
                <c:pt idx="200">
                  <c:v>625000</c:v>
                </c:pt>
                <c:pt idx="201">
                  <c:v>125000</c:v>
                </c:pt>
                <c:pt idx="202">
                  <c:v>-375000</c:v>
                </c:pt>
                <c:pt idx="203">
                  <c:v>-875000</c:v>
                </c:pt>
                <c:pt idx="204">
                  <c:v>-1375000</c:v>
                </c:pt>
                <c:pt idx="205">
                  <c:v>875000</c:v>
                </c:pt>
                <c:pt idx="206">
                  <c:v>375000</c:v>
                </c:pt>
                <c:pt idx="207">
                  <c:v>-125000</c:v>
                </c:pt>
                <c:pt idx="208">
                  <c:v>-625000</c:v>
                </c:pt>
                <c:pt idx="209">
                  <c:v>-1125000</c:v>
                </c:pt>
                <c:pt idx="210">
                  <c:v>1125000</c:v>
                </c:pt>
                <c:pt idx="211">
                  <c:v>625000</c:v>
                </c:pt>
                <c:pt idx="212">
                  <c:v>125000</c:v>
                </c:pt>
                <c:pt idx="213">
                  <c:v>-375000</c:v>
                </c:pt>
                <c:pt idx="214">
                  <c:v>-875000</c:v>
                </c:pt>
                <c:pt idx="215">
                  <c:v>1375000</c:v>
                </c:pt>
                <c:pt idx="216">
                  <c:v>875000</c:v>
                </c:pt>
                <c:pt idx="217">
                  <c:v>375000</c:v>
                </c:pt>
                <c:pt idx="218">
                  <c:v>-125000</c:v>
                </c:pt>
                <c:pt idx="219">
                  <c:v>-625000</c:v>
                </c:pt>
                <c:pt idx="220">
                  <c:v>1625000</c:v>
                </c:pt>
                <c:pt idx="221">
                  <c:v>1125000</c:v>
                </c:pt>
                <c:pt idx="222">
                  <c:v>625000</c:v>
                </c:pt>
                <c:pt idx="223">
                  <c:v>125000</c:v>
                </c:pt>
                <c:pt idx="224">
                  <c:v>-375000</c:v>
                </c:pt>
                <c:pt idx="225">
                  <c:v>-125000</c:v>
                </c:pt>
                <c:pt idx="226">
                  <c:v>-625000</c:v>
                </c:pt>
                <c:pt idx="227">
                  <c:v>-1125000</c:v>
                </c:pt>
                <c:pt idx="228">
                  <c:v>-1625000</c:v>
                </c:pt>
                <c:pt idx="229">
                  <c:v>-2125000</c:v>
                </c:pt>
                <c:pt idx="230">
                  <c:v>125000</c:v>
                </c:pt>
                <c:pt idx="231">
                  <c:v>-375000</c:v>
                </c:pt>
                <c:pt idx="232">
                  <c:v>-875000</c:v>
                </c:pt>
                <c:pt idx="233">
                  <c:v>-1375000</c:v>
                </c:pt>
                <c:pt idx="234">
                  <c:v>-1875000</c:v>
                </c:pt>
                <c:pt idx="235">
                  <c:v>375000</c:v>
                </c:pt>
                <c:pt idx="236">
                  <c:v>-125000</c:v>
                </c:pt>
                <c:pt idx="237">
                  <c:v>-625000</c:v>
                </c:pt>
                <c:pt idx="238">
                  <c:v>-1125000</c:v>
                </c:pt>
                <c:pt idx="239">
                  <c:v>-1625000</c:v>
                </c:pt>
                <c:pt idx="240">
                  <c:v>625000</c:v>
                </c:pt>
                <c:pt idx="241">
                  <c:v>125000</c:v>
                </c:pt>
                <c:pt idx="242">
                  <c:v>-375000</c:v>
                </c:pt>
                <c:pt idx="243">
                  <c:v>-875000</c:v>
                </c:pt>
                <c:pt idx="244">
                  <c:v>-1375000</c:v>
                </c:pt>
                <c:pt idx="245">
                  <c:v>875000</c:v>
                </c:pt>
                <c:pt idx="246">
                  <c:v>375000</c:v>
                </c:pt>
                <c:pt idx="247">
                  <c:v>-125000</c:v>
                </c:pt>
                <c:pt idx="248">
                  <c:v>-625000</c:v>
                </c:pt>
                <c:pt idx="249">
                  <c:v>-1125000</c:v>
                </c:pt>
                <c:pt idx="250">
                  <c:v>2000000</c:v>
                </c:pt>
                <c:pt idx="251">
                  <c:v>1500000</c:v>
                </c:pt>
                <c:pt idx="252">
                  <c:v>1000000</c:v>
                </c:pt>
                <c:pt idx="253">
                  <c:v>500000</c:v>
                </c:pt>
                <c:pt idx="254">
                  <c:v>0</c:v>
                </c:pt>
                <c:pt idx="255">
                  <c:v>2250000</c:v>
                </c:pt>
                <c:pt idx="256">
                  <c:v>1750000</c:v>
                </c:pt>
                <c:pt idx="257">
                  <c:v>1250000</c:v>
                </c:pt>
                <c:pt idx="258">
                  <c:v>750000</c:v>
                </c:pt>
                <c:pt idx="259">
                  <c:v>250000</c:v>
                </c:pt>
                <c:pt idx="260">
                  <c:v>2500000</c:v>
                </c:pt>
                <c:pt idx="261">
                  <c:v>2000000</c:v>
                </c:pt>
                <c:pt idx="262">
                  <c:v>1500000</c:v>
                </c:pt>
                <c:pt idx="263">
                  <c:v>1000000</c:v>
                </c:pt>
                <c:pt idx="264">
                  <c:v>500000</c:v>
                </c:pt>
                <c:pt idx="265">
                  <c:v>2750000</c:v>
                </c:pt>
                <c:pt idx="266">
                  <c:v>2250000</c:v>
                </c:pt>
                <c:pt idx="267">
                  <c:v>1750000</c:v>
                </c:pt>
                <c:pt idx="268">
                  <c:v>1250000</c:v>
                </c:pt>
                <c:pt idx="269">
                  <c:v>750000</c:v>
                </c:pt>
                <c:pt idx="270">
                  <c:v>3000000</c:v>
                </c:pt>
                <c:pt idx="271">
                  <c:v>2500000</c:v>
                </c:pt>
                <c:pt idx="272">
                  <c:v>2000000</c:v>
                </c:pt>
                <c:pt idx="273">
                  <c:v>1500000</c:v>
                </c:pt>
                <c:pt idx="274">
                  <c:v>1000000</c:v>
                </c:pt>
                <c:pt idx="275">
                  <c:v>1250000</c:v>
                </c:pt>
                <c:pt idx="276">
                  <c:v>750000</c:v>
                </c:pt>
                <c:pt idx="277">
                  <c:v>250000</c:v>
                </c:pt>
                <c:pt idx="278">
                  <c:v>-250000</c:v>
                </c:pt>
                <c:pt idx="279">
                  <c:v>-750000</c:v>
                </c:pt>
                <c:pt idx="280">
                  <c:v>1500000</c:v>
                </c:pt>
                <c:pt idx="281">
                  <c:v>1000000</c:v>
                </c:pt>
                <c:pt idx="282">
                  <c:v>500000</c:v>
                </c:pt>
                <c:pt idx="283">
                  <c:v>0</c:v>
                </c:pt>
                <c:pt idx="284">
                  <c:v>-500000</c:v>
                </c:pt>
                <c:pt idx="285">
                  <c:v>1750000</c:v>
                </c:pt>
                <c:pt idx="286">
                  <c:v>1250000</c:v>
                </c:pt>
                <c:pt idx="287">
                  <c:v>750000</c:v>
                </c:pt>
                <c:pt idx="288">
                  <c:v>250000</c:v>
                </c:pt>
                <c:pt idx="289">
                  <c:v>-250000</c:v>
                </c:pt>
                <c:pt idx="290">
                  <c:v>2000000</c:v>
                </c:pt>
                <c:pt idx="291">
                  <c:v>1500000</c:v>
                </c:pt>
                <c:pt idx="292">
                  <c:v>1000000</c:v>
                </c:pt>
                <c:pt idx="293">
                  <c:v>500000</c:v>
                </c:pt>
                <c:pt idx="294">
                  <c:v>0</c:v>
                </c:pt>
                <c:pt idx="295">
                  <c:v>2250000</c:v>
                </c:pt>
                <c:pt idx="296">
                  <c:v>1750000</c:v>
                </c:pt>
                <c:pt idx="297">
                  <c:v>1250000</c:v>
                </c:pt>
                <c:pt idx="298">
                  <c:v>750000</c:v>
                </c:pt>
                <c:pt idx="299">
                  <c:v>250000</c:v>
                </c:pt>
                <c:pt idx="300">
                  <c:v>500000</c:v>
                </c:pt>
                <c:pt idx="301">
                  <c:v>0</c:v>
                </c:pt>
                <c:pt idx="302">
                  <c:v>-500000</c:v>
                </c:pt>
                <c:pt idx="303">
                  <c:v>-1000000</c:v>
                </c:pt>
                <c:pt idx="304">
                  <c:v>-1500000</c:v>
                </c:pt>
                <c:pt idx="305">
                  <c:v>750000</c:v>
                </c:pt>
                <c:pt idx="306">
                  <c:v>250000</c:v>
                </c:pt>
                <c:pt idx="307">
                  <c:v>-250000</c:v>
                </c:pt>
                <c:pt idx="308">
                  <c:v>-750000</c:v>
                </c:pt>
                <c:pt idx="309">
                  <c:v>-1250000</c:v>
                </c:pt>
                <c:pt idx="310">
                  <c:v>1000000</c:v>
                </c:pt>
                <c:pt idx="311">
                  <c:v>500000</c:v>
                </c:pt>
                <c:pt idx="312">
                  <c:v>0</c:v>
                </c:pt>
                <c:pt idx="313">
                  <c:v>-500000</c:v>
                </c:pt>
                <c:pt idx="314">
                  <c:v>-1000000</c:v>
                </c:pt>
                <c:pt idx="315">
                  <c:v>1250000</c:v>
                </c:pt>
                <c:pt idx="316">
                  <c:v>750000</c:v>
                </c:pt>
                <c:pt idx="317">
                  <c:v>250000</c:v>
                </c:pt>
                <c:pt idx="318">
                  <c:v>-250000</c:v>
                </c:pt>
                <c:pt idx="319">
                  <c:v>-750000</c:v>
                </c:pt>
                <c:pt idx="320">
                  <c:v>1500000</c:v>
                </c:pt>
                <c:pt idx="321">
                  <c:v>1000000</c:v>
                </c:pt>
                <c:pt idx="322">
                  <c:v>500000</c:v>
                </c:pt>
                <c:pt idx="323">
                  <c:v>0</c:v>
                </c:pt>
                <c:pt idx="324">
                  <c:v>-500000</c:v>
                </c:pt>
                <c:pt idx="325">
                  <c:v>-250000</c:v>
                </c:pt>
                <c:pt idx="326">
                  <c:v>-750000</c:v>
                </c:pt>
                <c:pt idx="327">
                  <c:v>-1250000</c:v>
                </c:pt>
                <c:pt idx="328">
                  <c:v>-1750000</c:v>
                </c:pt>
                <c:pt idx="329">
                  <c:v>-2250000</c:v>
                </c:pt>
                <c:pt idx="330">
                  <c:v>0</c:v>
                </c:pt>
                <c:pt idx="331">
                  <c:v>-500000</c:v>
                </c:pt>
                <c:pt idx="332">
                  <c:v>-1000000</c:v>
                </c:pt>
                <c:pt idx="333">
                  <c:v>-1500000</c:v>
                </c:pt>
                <c:pt idx="334">
                  <c:v>-2000000</c:v>
                </c:pt>
                <c:pt idx="335">
                  <c:v>250000</c:v>
                </c:pt>
                <c:pt idx="336">
                  <c:v>-250000</c:v>
                </c:pt>
                <c:pt idx="337">
                  <c:v>-750000</c:v>
                </c:pt>
                <c:pt idx="338">
                  <c:v>-1250000</c:v>
                </c:pt>
                <c:pt idx="339">
                  <c:v>-1750000</c:v>
                </c:pt>
                <c:pt idx="340">
                  <c:v>500000</c:v>
                </c:pt>
                <c:pt idx="341">
                  <c:v>0</c:v>
                </c:pt>
                <c:pt idx="342">
                  <c:v>-500000</c:v>
                </c:pt>
                <c:pt idx="343">
                  <c:v>-1000000</c:v>
                </c:pt>
                <c:pt idx="344">
                  <c:v>-1500000</c:v>
                </c:pt>
                <c:pt idx="345">
                  <c:v>750000</c:v>
                </c:pt>
                <c:pt idx="346">
                  <c:v>250000</c:v>
                </c:pt>
                <c:pt idx="347">
                  <c:v>-250000</c:v>
                </c:pt>
                <c:pt idx="348">
                  <c:v>-750000</c:v>
                </c:pt>
                <c:pt idx="349">
                  <c:v>-1250000</c:v>
                </c:pt>
                <c:pt idx="350">
                  <c:v>-1000000</c:v>
                </c:pt>
                <c:pt idx="351">
                  <c:v>-1500000</c:v>
                </c:pt>
                <c:pt idx="352">
                  <c:v>-2000000</c:v>
                </c:pt>
                <c:pt idx="353">
                  <c:v>-2500000</c:v>
                </c:pt>
                <c:pt idx="354">
                  <c:v>-3000000</c:v>
                </c:pt>
                <c:pt idx="355">
                  <c:v>-750000</c:v>
                </c:pt>
                <c:pt idx="356">
                  <c:v>-1250000</c:v>
                </c:pt>
                <c:pt idx="357">
                  <c:v>-1750000</c:v>
                </c:pt>
                <c:pt idx="358">
                  <c:v>-2250000</c:v>
                </c:pt>
                <c:pt idx="359">
                  <c:v>-2750000</c:v>
                </c:pt>
                <c:pt idx="360">
                  <c:v>-500000</c:v>
                </c:pt>
                <c:pt idx="361">
                  <c:v>-1000000</c:v>
                </c:pt>
                <c:pt idx="362">
                  <c:v>-1500000</c:v>
                </c:pt>
                <c:pt idx="363">
                  <c:v>-2000000</c:v>
                </c:pt>
                <c:pt idx="364">
                  <c:v>-2500000</c:v>
                </c:pt>
                <c:pt idx="365">
                  <c:v>-250000</c:v>
                </c:pt>
                <c:pt idx="366">
                  <c:v>-750000</c:v>
                </c:pt>
                <c:pt idx="367">
                  <c:v>-1250000</c:v>
                </c:pt>
                <c:pt idx="368">
                  <c:v>-1750000</c:v>
                </c:pt>
                <c:pt idx="369">
                  <c:v>-2250000</c:v>
                </c:pt>
                <c:pt idx="370">
                  <c:v>0</c:v>
                </c:pt>
                <c:pt idx="371">
                  <c:v>-500000</c:v>
                </c:pt>
                <c:pt idx="372">
                  <c:v>-1000000</c:v>
                </c:pt>
                <c:pt idx="373">
                  <c:v>-1500000</c:v>
                </c:pt>
                <c:pt idx="374">
                  <c:v>-2000000</c:v>
                </c:pt>
                <c:pt idx="375">
                  <c:v>1125000</c:v>
                </c:pt>
                <c:pt idx="376">
                  <c:v>625000</c:v>
                </c:pt>
                <c:pt idx="377">
                  <c:v>125000</c:v>
                </c:pt>
                <c:pt idx="378">
                  <c:v>-375000</c:v>
                </c:pt>
                <c:pt idx="379">
                  <c:v>-875000</c:v>
                </c:pt>
                <c:pt idx="380">
                  <c:v>1375000</c:v>
                </c:pt>
                <c:pt idx="381">
                  <c:v>875000</c:v>
                </c:pt>
                <c:pt idx="382">
                  <c:v>375000</c:v>
                </c:pt>
                <c:pt idx="383">
                  <c:v>-125000</c:v>
                </c:pt>
                <c:pt idx="384">
                  <c:v>-625000</c:v>
                </c:pt>
                <c:pt idx="385">
                  <c:v>1625000</c:v>
                </c:pt>
                <c:pt idx="386">
                  <c:v>1125000</c:v>
                </c:pt>
                <c:pt idx="387">
                  <c:v>625000</c:v>
                </c:pt>
                <c:pt idx="388">
                  <c:v>125000</c:v>
                </c:pt>
                <c:pt idx="389">
                  <c:v>-375000</c:v>
                </c:pt>
                <c:pt idx="390">
                  <c:v>1875000</c:v>
                </c:pt>
                <c:pt idx="391">
                  <c:v>1375000</c:v>
                </c:pt>
                <c:pt idx="392">
                  <c:v>875000</c:v>
                </c:pt>
                <c:pt idx="393">
                  <c:v>375000</c:v>
                </c:pt>
                <c:pt idx="394">
                  <c:v>-125000</c:v>
                </c:pt>
                <c:pt idx="395">
                  <c:v>2125000</c:v>
                </c:pt>
                <c:pt idx="396">
                  <c:v>1625000</c:v>
                </c:pt>
                <c:pt idx="397">
                  <c:v>1125000</c:v>
                </c:pt>
                <c:pt idx="398">
                  <c:v>625000</c:v>
                </c:pt>
                <c:pt idx="399">
                  <c:v>125000</c:v>
                </c:pt>
                <c:pt idx="400">
                  <c:v>375000</c:v>
                </c:pt>
                <c:pt idx="401">
                  <c:v>-125000</c:v>
                </c:pt>
                <c:pt idx="402">
                  <c:v>-625000</c:v>
                </c:pt>
                <c:pt idx="403">
                  <c:v>-1125000</c:v>
                </c:pt>
                <c:pt idx="404">
                  <c:v>-1625000</c:v>
                </c:pt>
                <c:pt idx="405">
                  <c:v>625000</c:v>
                </c:pt>
                <c:pt idx="406">
                  <c:v>125000</c:v>
                </c:pt>
                <c:pt idx="407">
                  <c:v>-375000</c:v>
                </c:pt>
                <c:pt idx="408">
                  <c:v>-875000</c:v>
                </c:pt>
                <c:pt idx="409">
                  <c:v>-1375000</c:v>
                </c:pt>
                <c:pt idx="410">
                  <c:v>875000</c:v>
                </c:pt>
                <c:pt idx="411">
                  <c:v>375000</c:v>
                </c:pt>
                <c:pt idx="412">
                  <c:v>-125000</c:v>
                </c:pt>
                <c:pt idx="413">
                  <c:v>-625000</c:v>
                </c:pt>
                <c:pt idx="414">
                  <c:v>-1125000</c:v>
                </c:pt>
                <c:pt idx="415">
                  <c:v>1125000</c:v>
                </c:pt>
                <c:pt idx="416">
                  <c:v>625000</c:v>
                </c:pt>
                <c:pt idx="417">
                  <c:v>125000</c:v>
                </c:pt>
                <c:pt idx="418">
                  <c:v>-375000</c:v>
                </c:pt>
                <c:pt idx="419">
                  <c:v>-875000</c:v>
                </c:pt>
                <c:pt idx="420">
                  <c:v>1375000</c:v>
                </c:pt>
                <c:pt idx="421">
                  <c:v>875000</c:v>
                </c:pt>
                <c:pt idx="422">
                  <c:v>375000</c:v>
                </c:pt>
                <c:pt idx="423">
                  <c:v>-125000</c:v>
                </c:pt>
                <c:pt idx="424">
                  <c:v>-625000</c:v>
                </c:pt>
                <c:pt idx="425">
                  <c:v>-375000</c:v>
                </c:pt>
                <c:pt idx="426">
                  <c:v>-875000</c:v>
                </c:pt>
                <c:pt idx="427">
                  <c:v>-1375000</c:v>
                </c:pt>
                <c:pt idx="428">
                  <c:v>-1875000</c:v>
                </c:pt>
                <c:pt idx="429">
                  <c:v>-2375000</c:v>
                </c:pt>
                <c:pt idx="430">
                  <c:v>-125000</c:v>
                </c:pt>
                <c:pt idx="431">
                  <c:v>-625000</c:v>
                </c:pt>
                <c:pt idx="432">
                  <c:v>-1125000</c:v>
                </c:pt>
                <c:pt idx="433">
                  <c:v>-1625000</c:v>
                </c:pt>
                <c:pt idx="434">
                  <c:v>-2125000</c:v>
                </c:pt>
                <c:pt idx="435">
                  <c:v>125000</c:v>
                </c:pt>
                <c:pt idx="436">
                  <c:v>-375000</c:v>
                </c:pt>
                <c:pt idx="437">
                  <c:v>-875000</c:v>
                </c:pt>
                <c:pt idx="438">
                  <c:v>-1375000</c:v>
                </c:pt>
                <c:pt idx="439">
                  <c:v>-1875000</c:v>
                </c:pt>
                <c:pt idx="440">
                  <c:v>375000</c:v>
                </c:pt>
                <c:pt idx="441">
                  <c:v>-125000</c:v>
                </c:pt>
                <c:pt idx="442">
                  <c:v>-625000</c:v>
                </c:pt>
                <c:pt idx="443">
                  <c:v>-1125000</c:v>
                </c:pt>
                <c:pt idx="444">
                  <c:v>-1625000</c:v>
                </c:pt>
                <c:pt idx="445">
                  <c:v>625000</c:v>
                </c:pt>
                <c:pt idx="446">
                  <c:v>125000</c:v>
                </c:pt>
                <c:pt idx="447">
                  <c:v>-375000</c:v>
                </c:pt>
                <c:pt idx="448">
                  <c:v>-875000</c:v>
                </c:pt>
                <c:pt idx="449">
                  <c:v>-1375000</c:v>
                </c:pt>
                <c:pt idx="450">
                  <c:v>-1125000</c:v>
                </c:pt>
                <c:pt idx="451">
                  <c:v>-1625000</c:v>
                </c:pt>
                <c:pt idx="452">
                  <c:v>-2125000</c:v>
                </c:pt>
                <c:pt idx="453">
                  <c:v>-2625000</c:v>
                </c:pt>
                <c:pt idx="454">
                  <c:v>-3125000</c:v>
                </c:pt>
                <c:pt idx="455">
                  <c:v>-875000</c:v>
                </c:pt>
                <c:pt idx="456">
                  <c:v>-1375000</c:v>
                </c:pt>
                <c:pt idx="457">
                  <c:v>-1875000</c:v>
                </c:pt>
                <c:pt idx="458">
                  <c:v>-2375000</c:v>
                </c:pt>
                <c:pt idx="459">
                  <c:v>-2875000</c:v>
                </c:pt>
                <c:pt idx="460">
                  <c:v>-625000</c:v>
                </c:pt>
                <c:pt idx="461">
                  <c:v>-1125000</c:v>
                </c:pt>
                <c:pt idx="462">
                  <c:v>-1625000</c:v>
                </c:pt>
                <c:pt idx="463">
                  <c:v>-2125000</c:v>
                </c:pt>
                <c:pt idx="464">
                  <c:v>-2625000</c:v>
                </c:pt>
                <c:pt idx="465">
                  <c:v>-375000</c:v>
                </c:pt>
                <c:pt idx="466">
                  <c:v>-875000</c:v>
                </c:pt>
                <c:pt idx="467">
                  <c:v>-1375000</c:v>
                </c:pt>
                <c:pt idx="468">
                  <c:v>-1875000</c:v>
                </c:pt>
                <c:pt idx="469">
                  <c:v>-2375000</c:v>
                </c:pt>
                <c:pt idx="470">
                  <c:v>-125000</c:v>
                </c:pt>
                <c:pt idx="471">
                  <c:v>-625000</c:v>
                </c:pt>
                <c:pt idx="472">
                  <c:v>-1125000</c:v>
                </c:pt>
                <c:pt idx="473">
                  <c:v>-1625000</c:v>
                </c:pt>
                <c:pt idx="474">
                  <c:v>-2125000</c:v>
                </c:pt>
                <c:pt idx="475">
                  <c:v>-1875000</c:v>
                </c:pt>
                <c:pt idx="476">
                  <c:v>-2375000</c:v>
                </c:pt>
                <c:pt idx="477">
                  <c:v>-2875000</c:v>
                </c:pt>
                <c:pt idx="478">
                  <c:v>-3375000</c:v>
                </c:pt>
                <c:pt idx="479">
                  <c:v>-3875000</c:v>
                </c:pt>
                <c:pt idx="480">
                  <c:v>-1625000</c:v>
                </c:pt>
                <c:pt idx="481">
                  <c:v>-2125000</c:v>
                </c:pt>
                <c:pt idx="482">
                  <c:v>-2625000</c:v>
                </c:pt>
                <c:pt idx="483">
                  <c:v>-3125000</c:v>
                </c:pt>
                <c:pt idx="484">
                  <c:v>-3625000</c:v>
                </c:pt>
                <c:pt idx="485">
                  <c:v>-1375000</c:v>
                </c:pt>
                <c:pt idx="486">
                  <c:v>-1875000</c:v>
                </c:pt>
                <c:pt idx="487">
                  <c:v>-2375000</c:v>
                </c:pt>
                <c:pt idx="488">
                  <c:v>-2875000</c:v>
                </c:pt>
                <c:pt idx="489">
                  <c:v>-3375000</c:v>
                </c:pt>
                <c:pt idx="490">
                  <c:v>-1125000</c:v>
                </c:pt>
                <c:pt idx="491">
                  <c:v>-1625000</c:v>
                </c:pt>
                <c:pt idx="492">
                  <c:v>-2125000</c:v>
                </c:pt>
                <c:pt idx="493">
                  <c:v>-2625000</c:v>
                </c:pt>
                <c:pt idx="494">
                  <c:v>-3125000</c:v>
                </c:pt>
                <c:pt idx="495">
                  <c:v>-875000</c:v>
                </c:pt>
                <c:pt idx="496">
                  <c:v>-1375000</c:v>
                </c:pt>
                <c:pt idx="497">
                  <c:v>-1875000</c:v>
                </c:pt>
                <c:pt idx="498">
                  <c:v>-2375000</c:v>
                </c:pt>
                <c:pt idx="499">
                  <c:v>-2875000</c:v>
                </c:pt>
                <c:pt idx="500">
                  <c:v>250000</c:v>
                </c:pt>
                <c:pt idx="501">
                  <c:v>-250000</c:v>
                </c:pt>
                <c:pt idx="502">
                  <c:v>-750000</c:v>
                </c:pt>
                <c:pt idx="503">
                  <c:v>-1250000</c:v>
                </c:pt>
                <c:pt idx="504">
                  <c:v>-1750000</c:v>
                </c:pt>
                <c:pt idx="505">
                  <c:v>500000</c:v>
                </c:pt>
                <c:pt idx="506">
                  <c:v>0</c:v>
                </c:pt>
                <c:pt idx="507">
                  <c:v>-500000</c:v>
                </c:pt>
                <c:pt idx="508">
                  <c:v>-1000000</c:v>
                </c:pt>
                <c:pt idx="509">
                  <c:v>-1500000</c:v>
                </c:pt>
                <c:pt idx="510">
                  <c:v>750000</c:v>
                </c:pt>
                <c:pt idx="511">
                  <c:v>250000</c:v>
                </c:pt>
                <c:pt idx="512">
                  <c:v>-250000</c:v>
                </c:pt>
                <c:pt idx="513">
                  <c:v>-750000</c:v>
                </c:pt>
                <c:pt idx="514">
                  <c:v>-1250000</c:v>
                </c:pt>
                <c:pt idx="515">
                  <c:v>1000000</c:v>
                </c:pt>
                <c:pt idx="516">
                  <c:v>500000</c:v>
                </c:pt>
                <c:pt idx="517">
                  <c:v>0</c:v>
                </c:pt>
                <c:pt idx="518">
                  <c:v>-500000</c:v>
                </c:pt>
                <c:pt idx="519">
                  <c:v>-1000000</c:v>
                </c:pt>
                <c:pt idx="520">
                  <c:v>1250000</c:v>
                </c:pt>
                <c:pt idx="521">
                  <c:v>750000</c:v>
                </c:pt>
                <c:pt idx="522">
                  <c:v>250000</c:v>
                </c:pt>
                <c:pt idx="523">
                  <c:v>-250000</c:v>
                </c:pt>
                <c:pt idx="524">
                  <c:v>-750000</c:v>
                </c:pt>
                <c:pt idx="525">
                  <c:v>-500000</c:v>
                </c:pt>
                <c:pt idx="526">
                  <c:v>-1000000</c:v>
                </c:pt>
                <c:pt idx="527">
                  <c:v>-1500000</c:v>
                </c:pt>
                <c:pt idx="528">
                  <c:v>-2000000</c:v>
                </c:pt>
                <c:pt idx="529">
                  <c:v>-2500000</c:v>
                </c:pt>
                <c:pt idx="530">
                  <c:v>-250000</c:v>
                </c:pt>
                <c:pt idx="531">
                  <c:v>-750000</c:v>
                </c:pt>
                <c:pt idx="532">
                  <c:v>-1250000</c:v>
                </c:pt>
                <c:pt idx="533">
                  <c:v>-1750000</c:v>
                </c:pt>
                <c:pt idx="534">
                  <c:v>-2250000</c:v>
                </c:pt>
                <c:pt idx="535">
                  <c:v>0</c:v>
                </c:pt>
                <c:pt idx="536">
                  <c:v>-500000</c:v>
                </c:pt>
                <c:pt idx="537">
                  <c:v>-1000000</c:v>
                </c:pt>
                <c:pt idx="538">
                  <c:v>-1500000</c:v>
                </c:pt>
                <c:pt idx="539">
                  <c:v>-2000000</c:v>
                </c:pt>
                <c:pt idx="540">
                  <c:v>250000</c:v>
                </c:pt>
                <c:pt idx="541">
                  <c:v>-250000</c:v>
                </c:pt>
                <c:pt idx="542">
                  <c:v>-750000</c:v>
                </c:pt>
                <c:pt idx="543">
                  <c:v>-1250000</c:v>
                </c:pt>
                <c:pt idx="544">
                  <c:v>-1750000</c:v>
                </c:pt>
                <c:pt idx="545">
                  <c:v>500000</c:v>
                </c:pt>
                <c:pt idx="546">
                  <c:v>0</c:v>
                </c:pt>
                <c:pt idx="547">
                  <c:v>-500000</c:v>
                </c:pt>
                <c:pt idx="548">
                  <c:v>-1000000</c:v>
                </c:pt>
                <c:pt idx="549">
                  <c:v>-1500000</c:v>
                </c:pt>
                <c:pt idx="550">
                  <c:v>-1250000</c:v>
                </c:pt>
                <c:pt idx="551">
                  <c:v>-1750000</c:v>
                </c:pt>
                <c:pt idx="552">
                  <c:v>-2250000</c:v>
                </c:pt>
                <c:pt idx="553">
                  <c:v>-2750000</c:v>
                </c:pt>
                <c:pt idx="554">
                  <c:v>-3250000</c:v>
                </c:pt>
                <c:pt idx="555">
                  <c:v>-1000000</c:v>
                </c:pt>
                <c:pt idx="556">
                  <c:v>-1500000</c:v>
                </c:pt>
                <c:pt idx="557">
                  <c:v>-2000000</c:v>
                </c:pt>
                <c:pt idx="558">
                  <c:v>-2500000</c:v>
                </c:pt>
                <c:pt idx="559">
                  <c:v>-3000000</c:v>
                </c:pt>
                <c:pt idx="560">
                  <c:v>-750000</c:v>
                </c:pt>
                <c:pt idx="561">
                  <c:v>-1250000</c:v>
                </c:pt>
                <c:pt idx="562">
                  <c:v>-1750000</c:v>
                </c:pt>
                <c:pt idx="563">
                  <c:v>-2250000</c:v>
                </c:pt>
                <c:pt idx="564">
                  <c:v>-2750000</c:v>
                </c:pt>
                <c:pt idx="565">
                  <c:v>-500000</c:v>
                </c:pt>
                <c:pt idx="566">
                  <c:v>-1000000</c:v>
                </c:pt>
                <c:pt idx="567">
                  <c:v>-1500000</c:v>
                </c:pt>
                <c:pt idx="568">
                  <c:v>-2000000</c:v>
                </c:pt>
                <c:pt idx="569">
                  <c:v>-2500000</c:v>
                </c:pt>
                <c:pt idx="570">
                  <c:v>-250000</c:v>
                </c:pt>
                <c:pt idx="571">
                  <c:v>-750000</c:v>
                </c:pt>
                <c:pt idx="572">
                  <c:v>-1250000</c:v>
                </c:pt>
                <c:pt idx="573">
                  <c:v>-1750000</c:v>
                </c:pt>
                <c:pt idx="574">
                  <c:v>-2250000</c:v>
                </c:pt>
                <c:pt idx="575">
                  <c:v>-2000000</c:v>
                </c:pt>
                <c:pt idx="576">
                  <c:v>-2500000</c:v>
                </c:pt>
                <c:pt idx="577">
                  <c:v>-3000000</c:v>
                </c:pt>
                <c:pt idx="578">
                  <c:v>-3500000</c:v>
                </c:pt>
                <c:pt idx="579">
                  <c:v>-4000000</c:v>
                </c:pt>
                <c:pt idx="580">
                  <c:v>-1750000</c:v>
                </c:pt>
                <c:pt idx="581">
                  <c:v>-2250000</c:v>
                </c:pt>
                <c:pt idx="582">
                  <c:v>-2750000</c:v>
                </c:pt>
                <c:pt idx="583">
                  <c:v>-3250000</c:v>
                </c:pt>
                <c:pt idx="584">
                  <c:v>-3750000</c:v>
                </c:pt>
                <c:pt idx="585">
                  <c:v>-1500000</c:v>
                </c:pt>
                <c:pt idx="586">
                  <c:v>-2000000</c:v>
                </c:pt>
                <c:pt idx="587">
                  <c:v>-2500000</c:v>
                </c:pt>
                <c:pt idx="588">
                  <c:v>-3000000</c:v>
                </c:pt>
                <c:pt idx="589">
                  <c:v>-3500000</c:v>
                </c:pt>
                <c:pt idx="590">
                  <c:v>-1250000</c:v>
                </c:pt>
                <c:pt idx="591">
                  <c:v>-1750000</c:v>
                </c:pt>
                <c:pt idx="592">
                  <c:v>-2250000</c:v>
                </c:pt>
                <c:pt idx="593">
                  <c:v>-2750000</c:v>
                </c:pt>
                <c:pt idx="594">
                  <c:v>-3250000</c:v>
                </c:pt>
                <c:pt idx="595">
                  <c:v>-1000000</c:v>
                </c:pt>
                <c:pt idx="596">
                  <c:v>-1500000</c:v>
                </c:pt>
                <c:pt idx="597">
                  <c:v>-2000000</c:v>
                </c:pt>
                <c:pt idx="598">
                  <c:v>-2500000</c:v>
                </c:pt>
                <c:pt idx="599">
                  <c:v>-3000000</c:v>
                </c:pt>
                <c:pt idx="600">
                  <c:v>-2750000</c:v>
                </c:pt>
                <c:pt idx="601">
                  <c:v>-3250000</c:v>
                </c:pt>
                <c:pt idx="602">
                  <c:v>-3750000</c:v>
                </c:pt>
                <c:pt idx="603">
                  <c:v>-4250000</c:v>
                </c:pt>
                <c:pt idx="604">
                  <c:v>-4750000</c:v>
                </c:pt>
                <c:pt idx="605">
                  <c:v>-2500000</c:v>
                </c:pt>
                <c:pt idx="606">
                  <c:v>-3000000</c:v>
                </c:pt>
                <c:pt idx="607">
                  <c:v>-3500000</c:v>
                </c:pt>
                <c:pt idx="608">
                  <c:v>-4000000</c:v>
                </c:pt>
                <c:pt idx="609">
                  <c:v>-4500000</c:v>
                </c:pt>
                <c:pt idx="610">
                  <c:v>-2250000</c:v>
                </c:pt>
                <c:pt idx="611">
                  <c:v>-2750000</c:v>
                </c:pt>
                <c:pt idx="612">
                  <c:v>-3250000</c:v>
                </c:pt>
                <c:pt idx="613">
                  <c:v>-3750000</c:v>
                </c:pt>
                <c:pt idx="614">
                  <c:v>-4250000</c:v>
                </c:pt>
                <c:pt idx="615">
                  <c:v>-2000000</c:v>
                </c:pt>
                <c:pt idx="616">
                  <c:v>-2500000</c:v>
                </c:pt>
                <c:pt idx="617">
                  <c:v>-3000000</c:v>
                </c:pt>
                <c:pt idx="618">
                  <c:v>-3500000</c:v>
                </c:pt>
                <c:pt idx="619">
                  <c:v>-4000000</c:v>
                </c:pt>
                <c:pt idx="620">
                  <c:v>-1750000</c:v>
                </c:pt>
                <c:pt idx="621">
                  <c:v>-2250000</c:v>
                </c:pt>
                <c:pt idx="622">
                  <c:v>-2750000</c:v>
                </c:pt>
                <c:pt idx="623">
                  <c:v>-3250000</c:v>
                </c:pt>
                <c:pt idx="624">
                  <c:v>-3750000</c:v>
                </c:pt>
              </c:numCache>
            </c:numRef>
          </c:xVal>
          <c:yVal>
            <c:numRef>
              <c:f>preference2!$K$3:$K$627</c:f>
              <c:numCache>
                <c:formatCode>General</c:formatCode>
                <c:ptCount val="625"/>
                <c:pt idx="0">
                  <c:v>50</c:v>
                </c:pt>
                <c:pt idx="1">
                  <c:v>37.5</c:v>
                </c:pt>
                <c:pt idx="2">
                  <c:v>25</c:v>
                </c:pt>
                <c:pt idx="3">
                  <c:v>12.5</c:v>
                </c:pt>
                <c:pt idx="4">
                  <c:v>0</c:v>
                </c:pt>
                <c:pt idx="5">
                  <c:v>62.5</c:v>
                </c:pt>
                <c:pt idx="6">
                  <c:v>50</c:v>
                </c:pt>
                <c:pt idx="7">
                  <c:v>37.5</c:v>
                </c:pt>
                <c:pt idx="8">
                  <c:v>25</c:v>
                </c:pt>
                <c:pt idx="9">
                  <c:v>12.5</c:v>
                </c:pt>
                <c:pt idx="10">
                  <c:v>75</c:v>
                </c:pt>
                <c:pt idx="11">
                  <c:v>62.5</c:v>
                </c:pt>
                <c:pt idx="12">
                  <c:v>50</c:v>
                </c:pt>
                <c:pt idx="13">
                  <c:v>37.5</c:v>
                </c:pt>
                <c:pt idx="14">
                  <c:v>25</c:v>
                </c:pt>
                <c:pt idx="15">
                  <c:v>87.5</c:v>
                </c:pt>
                <c:pt idx="16">
                  <c:v>75</c:v>
                </c:pt>
                <c:pt idx="17">
                  <c:v>62.5</c:v>
                </c:pt>
                <c:pt idx="18">
                  <c:v>50</c:v>
                </c:pt>
                <c:pt idx="19">
                  <c:v>37.5</c:v>
                </c:pt>
                <c:pt idx="20">
                  <c:v>100</c:v>
                </c:pt>
                <c:pt idx="21">
                  <c:v>87.5</c:v>
                </c:pt>
                <c:pt idx="22">
                  <c:v>75</c:v>
                </c:pt>
                <c:pt idx="23">
                  <c:v>62.5</c:v>
                </c:pt>
                <c:pt idx="24">
                  <c:v>50</c:v>
                </c:pt>
                <c:pt idx="25">
                  <c:v>37.5</c:v>
                </c:pt>
                <c:pt idx="26">
                  <c:v>25</c:v>
                </c:pt>
                <c:pt idx="27">
                  <c:v>12.5</c:v>
                </c:pt>
                <c:pt idx="28">
                  <c:v>0</c:v>
                </c:pt>
                <c:pt idx="29">
                  <c:v>-12.5</c:v>
                </c:pt>
                <c:pt idx="30">
                  <c:v>50</c:v>
                </c:pt>
                <c:pt idx="31">
                  <c:v>37.5</c:v>
                </c:pt>
                <c:pt idx="32">
                  <c:v>25</c:v>
                </c:pt>
                <c:pt idx="33">
                  <c:v>12.5</c:v>
                </c:pt>
                <c:pt idx="34">
                  <c:v>0</c:v>
                </c:pt>
                <c:pt idx="35">
                  <c:v>62.5</c:v>
                </c:pt>
                <c:pt idx="36">
                  <c:v>50</c:v>
                </c:pt>
                <c:pt idx="37">
                  <c:v>37.5</c:v>
                </c:pt>
                <c:pt idx="38">
                  <c:v>25</c:v>
                </c:pt>
                <c:pt idx="39">
                  <c:v>12.5</c:v>
                </c:pt>
                <c:pt idx="40">
                  <c:v>75</c:v>
                </c:pt>
                <c:pt idx="41">
                  <c:v>62.5</c:v>
                </c:pt>
                <c:pt idx="42">
                  <c:v>50</c:v>
                </c:pt>
                <c:pt idx="43">
                  <c:v>37.5</c:v>
                </c:pt>
                <c:pt idx="44">
                  <c:v>25</c:v>
                </c:pt>
                <c:pt idx="45">
                  <c:v>87.5</c:v>
                </c:pt>
                <c:pt idx="46">
                  <c:v>75</c:v>
                </c:pt>
                <c:pt idx="47">
                  <c:v>62.5</c:v>
                </c:pt>
                <c:pt idx="48">
                  <c:v>50</c:v>
                </c:pt>
                <c:pt idx="49">
                  <c:v>37.5</c:v>
                </c:pt>
                <c:pt idx="50">
                  <c:v>25</c:v>
                </c:pt>
                <c:pt idx="51">
                  <c:v>12.5</c:v>
                </c:pt>
                <c:pt idx="52">
                  <c:v>0</c:v>
                </c:pt>
                <c:pt idx="53">
                  <c:v>-12.5</c:v>
                </c:pt>
                <c:pt idx="54">
                  <c:v>-25</c:v>
                </c:pt>
                <c:pt idx="55">
                  <c:v>37.5</c:v>
                </c:pt>
                <c:pt idx="56">
                  <c:v>25</c:v>
                </c:pt>
                <c:pt idx="57">
                  <c:v>12.5</c:v>
                </c:pt>
                <c:pt idx="58">
                  <c:v>0</c:v>
                </c:pt>
                <c:pt idx="59">
                  <c:v>-12.5</c:v>
                </c:pt>
                <c:pt idx="60">
                  <c:v>50</c:v>
                </c:pt>
                <c:pt idx="61">
                  <c:v>37.5</c:v>
                </c:pt>
                <c:pt idx="62">
                  <c:v>25</c:v>
                </c:pt>
                <c:pt idx="63">
                  <c:v>12.5</c:v>
                </c:pt>
                <c:pt idx="64">
                  <c:v>0</c:v>
                </c:pt>
                <c:pt idx="65">
                  <c:v>62.5</c:v>
                </c:pt>
                <c:pt idx="66">
                  <c:v>50</c:v>
                </c:pt>
                <c:pt idx="67">
                  <c:v>37.5</c:v>
                </c:pt>
                <c:pt idx="68">
                  <c:v>25</c:v>
                </c:pt>
                <c:pt idx="69">
                  <c:v>12.5</c:v>
                </c:pt>
                <c:pt idx="70">
                  <c:v>75</c:v>
                </c:pt>
                <c:pt idx="71">
                  <c:v>62.5</c:v>
                </c:pt>
                <c:pt idx="72">
                  <c:v>50</c:v>
                </c:pt>
                <c:pt idx="73">
                  <c:v>37.5</c:v>
                </c:pt>
                <c:pt idx="74">
                  <c:v>25</c:v>
                </c:pt>
                <c:pt idx="75">
                  <c:v>12.5</c:v>
                </c:pt>
                <c:pt idx="76">
                  <c:v>0</c:v>
                </c:pt>
                <c:pt idx="77">
                  <c:v>-12.5</c:v>
                </c:pt>
                <c:pt idx="78">
                  <c:v>-25</c:v>
                </c:pt>
                <c:pt idx="79">
                  <c:v>-37.5</c:v>
                </c:pt>
                <c:pt idx="80">
                  <c:v>25</c:v>
                </c:pt>
                <c:pt idx="81">
                  <c:v>12.5</c:v>
                </c:pt>
                <c:pt idx="82">
                  <c:v>0</c:v>
                </c:pt>
                <c:pt idx="83">
                  <c:v>-12.5</c:v>
                </c:pt>
                <c:pt idx="84">
                  <c:v>-25</c:v>
                </c:pt>
                <c:pt idx="85">
                  <c:v>37.5</c:v>
                </c:pt>
                <c:pt idx="86">
                  <c:v>25</c:v>
                </c:pt>
                <c:pt idx="87">
                  <c:v>12.5</c:v>
                </c:pt>
                <c:pt idx="88">
                  <c:v>0</c:v>
                </c:pt>
                <c:pt idx="89">
                  <c:v>-12.5</c:v>
                </c:pt>
                <c:pt idx="90">
                  <c:v>50</c:v>
                </c:pt>
                <c:pt idx="91">
                  <c:v>37.5</c:v>
                </c:pt>
                <c:pt idx="92">
                  <c:v>25</c:v>
                </c:pt>
                <c:pt idx="93">
                  <c:v>12.5</c:v>
                </c:pt>
                <c:pt idx="94">
                  <c:v>0</c:v>
                </c:pt>
                <c:pt idx="95">
                  <c:v>62.5</c:v>
                </c:pt>
                <c:pt idx="96">
                  <c:v>50</c:v>
                </c:pt>
                <c:pt idx="97">
                  <c:v>37.5</c:v>
                </c:pt>
                <c:pt idx="98">
                  <c:v>25</c:v>
                </c:pt>
                <c:pt idx="99">
                  <c:v>12.5</c:v>
                </c:pt>
                <c:pt idx="100">
                  <c:v>0</c:v>
                </c:pt>
                <c:pt idx="101">
                  <c:v>-12.5</c:v>
                </c:pt>
                <c:pt idx="102">
                  <c:v>-25</c:v>
                </c:pt>
                <c:pt idx="103">
                  <c:v>-37.5</c:v>
                </c:pt>
                <c:pt idx="104">
                  <c:v>-50</c:v>
                </c:pt>
                <c:pt idx="105">
                  <c:v>12.5</c:v>
                </c:pt>
                <c:pt idx="106">
                  <c:v>0</c:v>
                </c:pt>
                <c:pt idx="107">
                  <c:v>-12.5</c:v>
                </c:pt>
                <c:pt idx="108">
                  <c:v>-25</c:v>
                </c:pt>
                <c:pt idx="109">
                  <c:v>-37.5</c:v>
                </c:pt>
                <c:pt idx="110">
                  <c:v>25</c:v>
                </c:pt>
                <c:pt idx="111">
                  <c:v>12.5</c:v>
                </c:pt>
                <c:pt idx="112">
                  <c:v>0</c:v>
                </c:pt>
                <c:pt idx="113">
                  <c:v>-12.5</c:v>
                </c:pt>
                <c:pt idx="114">
                  <c:v>-25</c:v>
                </c:pt>
                <c:pt idx="115">
                  <c:v>37.5</c:v>
                </c:pt>
                <c:pt idx="116">
                  <c:v>25</c:v>
                </c:pt>
                <c:pt idx="117">
                  <c:v>12.5</c:v>
                </c:pt>
                <c:pt idx="118">
                  <c:v>0</c:v>
                </c:pt>
                <c:pt idx="119">
                  <c:v>-12.5</c:v>
                </c:pt>
                <c:pt idx="120">
                  <c:v>50</c:v>
                </c:pt>
                <c:pt idx="121">
                  <c:v>37.5</c:v>
                </c:pt>
                <c:pt idx="122">
                  <c:v>25</c:v>
                </c:pt>
                <c:pt idx="123">
                  <c:v>12.5</c:v>
                </c:pt>
                <c:pt idx="124">
                  <c:v>0</c:v>
                </c:pt>
                <c:pt idx="125">
                  <c:v>37.5</c:v>
                </c:pt>
                <c:pt idx="126">
                  <c:v>25</c:v>
                </c:pt>
                <c:pt idx="127">
                  <c:v>12.5</c:v>
                </c:pt>
                <c:pt idx="128">
                  <c:v>0</c:v>
                </c:pt>
                <c:pt idx="129">
                  <c:v>-12.5</c:v>
                </c:pt>
                <c:pt idx="130">
                  <c:v>50</c:v>
                </c:pt>
                <c:pt idx="131">
                  <c:v>37.5</c:v>
                </c:pt>
                <c:pt idx="132">
                  <c:v>25</c:v>
                </c:pt>
                <c:pt idx="133">
                  <c:v>12.5</c:v>
                </c:pt>
                <c:pt idx="134">
                  <c:v>0</c:v>
                </c:pt>
                <c:pt idx="135">
                  <c:v>62.5</c:v>
                </c:pt>
                <c:pt idx="136">
                  <c:v>50</c:v>
                </c:pt>
                <c:pt idx="137">
                  <c:v>37.5</c:v>
                </c:pt>
                <c:pt idx="138">
                  <c:v>25</c:v>
                </c:pt>
                <c:pt idx="139">
                  <c:v>12.5</c:v>
                </c:pt>
                <c:pt idx="140">
                  <c:v>75</c:v>
                </c:pt>
                <c:pt idx="141">
                  <c:v>62.5</c:v>
                </c:pt>
                <c:pt idx="142">
                  <c:v>50</c:v>
                </c:pt>
                <c:pt idx="143">
                  <c:v>37.5</c:v>
                </c:pt>
                <c:pt idx="144">
                  <c:v>25</c:v>
                </c:pt>
                <c:pt idx="145">
                  <c:v>87.5</c:v>
                </c:pt>
                <c:pt idx="146">
                  <c:v>75</c:v>
                </c:pt>
                <c:pt idx="147">
                  <c:v>62.5</c:v>
                </c:pt>
                <c:pt idx="148">
                  <c:v>50</c:v>
                </c:pt>
                <c:pt idx="149">
                  <c:v>37.5</c:v>
                </c:pt>
                <c:pt idx="150">
                  <c:v>25</c:v>
                </c:pt>
                <c:pt idx="151">
                  <c:v>12.5</c:v>
                </c:pt>
                <c:pt idx="152">
                  <c:v>0</c:v>
                </c:pt>
                <c:pt idx="153">
                  <c:v>-12.5</c:v>
                </c:pt>
                <c:pt idx="154">
                  <c:v>-25</c:v>
                </c:pt>
                <c:pt idx="155">
                  <c:v>37.5</c:v>
                </c:pt>
                <c:pt idx="156">
                  <c:v>25</c:v>
                </c:pt>
                <c:pt idx="157">
                  <c:v>12.5</c:v>
                </c:pt>
                <c:pt idx="158">
                  <c:v>0</c:v>
                </c:pt>
                <c:pt idx="159">
                  <c:v>-12.5</c:v>
                </c:pt>
                <c:pt idx="160">
                  <c:v>50</c:v>
                </c:pt>
                <c:pt idx="161">
                  <c:v>37.5</c:v>
                </c:pt>
                <c:pt idx="162">
                  <c:v>25</c:v>
                </c:pt>
                <c:pt idx="163">
                  <c:v>12.5</c:v>
                </c:pt>
                <c:pt idx="164">
                  <c:v>0</c:v>
                </c:pt>
                <c:pt idx="165">
                  <c:v>62.5</c:v>
                </c:pt>
                <c:pt idx="166">
                  <c:v>50</c:v>
                </c:pt>
                <c:pt idx="167">
                  <c:v>37.5</c:v>
                </c:pt>
                <c:pt idx="168">
                  <c:v>25</c:v>
                </c:pt>
                <c:pt idx="169">
                  <c:v>12.5</c:v>
                </c:pt>
                <c:pt idx="170">
                  <c:v>75</c:v>
                </c:pt>
                <c:pt idx="171">
                  <c:v>62.5</c:v>
                </c:pt>
                <c:pt idx="172">
                  <c:v>50</c:v>
                </c:pt>
                <c:pt idx="173">
                  <c:v>37.5</c:v>
                </c:pt>
                <c:pt idx="174">
                  <c:v>25</c:v>
                </c:pt>
                <c:pt idx="175">
                  <c:v>12.5</c:v>
                </c:pt>
                <c:pt idx="176">
                  <c:v>0</c:v>
                </c:pt>
                <c:pt idx="177">
                  <c:v>-12.5</c:v>
                </c:pt>
                <c:pt idx="178">
                  <c:v>-25</c:v>
                </c:pt>
                <c:pt idx="179">
                  <c:v>-37.5</c:v>
                </c:pt>
                <c:pt idx="180">
                  <c:v>25</c:v>
                </c:pt>
                <c:pt idx="181">
                  <c:v>12.5</c:v>
                </c:pt>
                <c:pt idx="182">
                  <c:v>0</c:v>
                </c:pt>
                <c:pt idx="183">
                  <c:v>-12.5</c:v>
                </c:pt>
                <c:pt idx="184">
                  <c:v>-25</c:v>
                </c:pt>
                <c:pt idx="185">
                  <c:v>37.5</c:v>
                </c:pt>
                <c:pt idx="186">
                  <c:v>25</c:v>
                </c:pt>
                <c:pt idx="187">
                  <c:v>12.5</c:v>
                </c:pt>
                <c:pt idx="188">
                  <c:v>0</c:v>
                </c:pt>
                <c:pt idx="189">
                  <c:v>-12.5</c:v>
                </c:pt>
                <c:pt idx="190">
                  <c:v>50</c:v>
                </c:pt>
                <c:pt idx="191">
                  <c:v>37.5</c:v>
                </c:pt>
                <c:pt idx="192">
                  <c:v>25</c:v>
                </c:pt>
                <c:pt idx="193">
                  <c:v>12.5</c:v>
                </c:pt>
                <c:pt idx="194">
                  <c:v>0</c:v>
                </c:pt>
                <c:pt idx="195">
                  <c:v>62.5</c:v>
                </c:pt>
                <c:pt idx="196">
                  <c:v>50</c:v>
                </c:pt>
                <c:pt idx="197">
                  <c:v>37.5</c:v>
                </c:pt>
                <c:pt idx="198">
                  <c:v>25</c:v>
                </c:pt>
                <c:pt idx="199">
                  <c:v>12.5</c:v>
                </c:pt>
                <c:pt idx="200">
                  <c:v>0</c:v>
                </c:pt>
                <c:pt idx="201">
                  <c:v>-12.5</c:v>
                </c:pt>
                <c:pt idx="202">
                  <c:v>-25</c:v>
                </c:pt>
                <c:pt idx="203">
                  <c:v>-37.5</c:v>
                </c:pt>
                <c:pt idx="204">
                  <c:v>-50</c:v>
                </c:pt>
                <c:pt idx="205">
                  <c:v>12.5</c:v>
                </c:pt>
                <c:pt idx="206">
                  <c:v>0</c:v>
                </c:pt>
                <c:pt idx="207">
                  <c:v>-12.5</c:v>
                </c:pt>
                <c:pt idx="208">
                  <c:v>-25</c:v>
                </c:pt>
                <c:pt idx="209">
                  <c:v>-37.5</c:v>
                </c:pt>
                <c:pt idx="210">
                  <c:v>25</c:v>
                </c:pt>
                <c:pt idx="211">
                  <c:v>12.5</c:v>
                </c:pt>
                <c:pt idx="212">
                  <c:v>0</c:v>
                </c:pt>
                <c:pt idx="213">
                  <c:v>-12.5</c:v>
                </c:pt>
                <c:pt idx="214">
                  <c:v>-25</c:v>
                </c:pt>
                <c:pt idx="215">
                  <c:v>37.5</c:v>
                </c:pt>
                <c:pt idx="216">
                  <c:v>25</c:v>
                </c:pt>
                <c:pt idx="217">
                  <c:v>12.5</c:v>
                </c:pt>
                <c:pt idx="218">
                  <c:v>0</c:v>
                </c:pt>
                <c:pt idx="219">
                  <c:v>-12.5</c:v>
                </c:pt>
                <c:pt idx="220">
                  <c:v>50</c:v>
                </c:pt>
                <c:pt idx="221">
                  <c:v>37.5</c:v>
                </c:pt>
                <c:pt idx="222">
                  <c:v>25</c:v>
                </c:pt>
                <c:pt idx="223">
                  <c:v>12.5</c:v>
                </c:pt>
                <c:pt idx="224">
                  <c:v>0</c:v>
                </c:pt>
                <c:pt idx="225">
                  <c:v>-12.5</c:v>
                </c:pt>
                <c:pt idx="226">
                  <c:v>-25</c:v>
                </c:pt>
                <c:pt idx="227">
                  <c:v>-37.5</c:v>
                </c:pt>
                <c:pt idx="228">
                  <c:v>-50</c:v>
                </c:pt>
                <c:pt idx="229">
                  <c:v>-62.5</c:v>
                </c:pt>
                <c:pt idx="230">
                  <c:v>0</c:v>
                </c:pt>
                <c:pt idx="231">
                  <c:v>-12.5</c:v>
                </c:pt>
                <c:pt idx="232">
                  <c:v>-25</c:v>
                </c:pt>
                <c:pt idx="233">
                  <c:v>-37.5</c:v>
                </c:pt>
                <c:pt idx="234">
                  <c:v>-50</c:v>
                </c:pt>
                <c:pt idx="235">
                  <c:v>12.5</c:v>
                </c:pt>
                <c:pt idx="236">
                  <c:v>0</c:v>
                </c:pt>
                <c:pt idx="237">
                  <c:v>-12.5</c:v>
                </c:pt>
                <c:pt idx="238">
                  <c:v>-25</c:v>
                </c:pt>
                <c:pt idx="239">
                  <c:v>-37.5</c:v>
                </c:pt>
                <c:pt idx="240">
                  <c:v>25</c:v>
                </c:pt>
                <c:pt idx="241">
                  <c:v>12.5</c:v>
                </c:pt>
                <c:pt idx="242">
                  <c:v>0</c:v>
                </c:pt>
                <c:pt idx="243">
                  <c:v>-12.5</c:v>
                </c:pt>
                <c:pt idx="244">
                  <c:v>-25</c:v>
                </c:pt>
                <c:pt idx="245">
                  <c:v>37.5</c:v>
                </c:pt>
                <c:pt idx="246">
                  <c:v>25</c:v>
                </c:pt>
                <c:pt idx="247">
                  <c:v>12.5</c:v>
                </c:pt>
                <c:pt idx="248">
                  <c:v>0</c:v>
                </c:pt>
                <c:pt idx="249">
                  <c:v>-12.5</c:v>
                </c:pt>
                <c:pt idx="250">
                  <c:v>25</c:v>
                </c:pt>
                <c:pt idx="251">
                  <c:v>12.5</c:v>
                </c:pt>
                <c:pt idx="252">
                  <c:v>0</c:v>
                </c:pt>
                <c:pt idx="253">
                  <c:v>-12.5</c:v>
                </c:pt>
                <c:pt idx="254">
                  <c:v>-25</c:v>
                </c:pt>
                <c:pt idx="255">
                  <c:v>37.5</c:v>
                </c:pt>
                <c:pt idx="256">
                  <c:v>25</c:v>
                </c:pt>
                <c:pt idx="257">
                  <c:v>12.5</c:v>
                </c:pt>
                <c:pt idx="258">
                  <c:v>0</c:v>
                </c:pt>
                <c:pt idx="259">
                  <c:v>-12.5</c:v>
                </c:pt>
                <c:pt idx="260">
                  <c:v>50</c:v>
                </c:pt>
                <c:pt idx="261">
                  <c:v>37.5</c:v>
                </c:pt>
                <c:pt idx="262">
                  <c:v>25</c:v>
                </c:pt>
                <c:pt idx="263">
                  <c:v>12.5</c:v>
                </c:pt>
                <c:pt idx="264">
                  <c:v>0</c:v>
                </c:pt>
                <c:pt idx="265">
                  <c:v>62.5</c:v>
                </c:pt>
                <c:pt idx="266">
                  <c:v>50</c:v>
                </c:pt>
                <c:pt idx="267">
                  <c:v>37.5</c:v>
                </c:pt>
                <c:pt idx="268">
                  <c:v>25</c:v>
                </c:pt>
                <c:pt idx="269">
                  <c:v>12.5</c:v>
                </c:pt>
                <c:pt idx="270">
                  <c:v>75</c:v>
                </c:pt>
                <c:pt idx="271">
                  <c:v>62.5</c:v>
                </c:pt>
                <c:pt idx="272">
                  <c:v>50</c:v>
                </c:pt>
                <c:pt idx="273">
                  <c:v>37.5</c:v>
                </c:pt>
                <c:pt idx="274">
                  <c:v>25</c:v>
                </c:pt>
                <c:pt idx="275">
                  <c:v>12.5</c:v>
                </c:pt>
                <c:pt idx="276">
                  <c:v>0</c:v>
                </c:pt>
                <c:pt idx="277">
                  <c:v>-12.5</c:v>
                </c:pt>
                <c:pt idx="278">
                  <c:v>-25</c:v>
                </c:pt>
                <c:pt idx="279">
                  <c:v>-37.5</c:v>
                </c:pt>
                <c:pt idx="280">
                  <c:v>25</c:v>
                </c:pt>
                <c:pt idx="281">
                  <c:v>12.5</c:v>
                </c:pt>
                <c:pt idx="282">
                  <c:v>0</c:v>
                </c:pt>
                <c:pt idx="283">
                  <c:v>-12.5</c:v>
                </c:pt>
                <c:pt idx="284">
                  <c:v>-25</c:v>
                </c:pt>
                <c:pt idx="285">
                  <c:v>37.5</c:v>
                </c:pt>
                <c:pt idx="286">
                  <c:v>25</c:v>
                </c:pt>
                <c:pt idx="287">
                  <c:v>12.5</c:v>
                </c:pt>
                <c:pt idx="288">
                  <c:v>0</c:v>
                </c:pt>
                <c:pt idx="289">
                  <c:v>-12.5</c:v>
                </c:pt>
                <c:pt idx="290">
                  <c:v>50</c:v>
                </c:pt>
                <c:pt idx="291">
                  <c:v>37.5</c:v>
                </c:pt>
                <c:pt idx="292">
                  <c:v>25</c:v>
                </c:pt>
                <c:pt idx="293">
                  <c:v>12.5</c:v>
                </c:pt>
                <c:pt idx="294">
                  <c:v>0</c:v>
                </c:pt>
                <c:pt idx="295">
                  <c:v>62.5</c:v>
                </c:pt>
                <c:pt idx="296">
                  <c:v>50</c:v>
                </c:pt>
                <c:pt idx="297">
                  <c:v>37.5</c:v>
                </c:pt>
                <c:pt idx="298">
                  <c:v>25</c:v>
                </c:pt>
                <c:pt idx="299">
                  <c:v>12.5</c:v>
                </c:pt>
                <c:pt idx="300">
                  <c:v>0</c:v>
                </c:pt>
                <c:pt idx="301">
                  <c:v>-12.5</c:v>
                </c:pt>
                <c:pt idx="302">
                  <c:v>-25</c:v>
                </c:pt>
                <c:pt idx="303">
                  <c:v>-37.5</c:v>
                </c:pt>
                <c:pt idx="304">
                  <c:v>-50</c:v>
                </c:pt>
                <c:pt idx="305">
                  <c:v>12.5</c:v>
                </c:pt>
                <c:pt idx="306">
                  <c:v>0</c:v>
                </c:pt>
                <c:pt idx="307">
                  <c:v>-12.5</c:v>
                </c:pt>
                <c:pt idx="308">
                  <c:v>-25</c:v>
                </c:pt>
                <c:pt idx="309">
                  <c:v>-37.5</c:v>
                </c:pt>
                <c:pt idx="310">
                  <c:v>25</c:v>
                </c:pt>
                <c:pt idx="311">
                  <c:v>12.5</c:v>
                </c:pt>
                <c:pt idx="312">
                  <c:v>0</c:v>
                </c:pt>
                <c:pt idx="313">
                  <c:v>-12.5</c:v>
                </c:pt>
                <c:pt idx="314">
                  <c:v>-25</c:v>
                </c:pt>
                <c:pt idx="315">
                  <c:v>37.5</c:v>
                </c:pt>
                <c:pt idx="316">
                  <c:v>25</c:v>
                </c:pt>
                <c:pt idx="317">
                  <c:v>12.5</c:v>
                </c:pt>
                <c:pt idx="318">
                  <c:v>0</c:v>
                </c:pt>
                <c:pt idx="319">
                  <c:v>-12.5</c:v>
                </c:pt>
                <c:pt idx="320">
                  <c:v>50</c:v>
                </c:pt>
                <c:pt idx="321">
                  <c:v>37.5</c:v>
                </c:pt>
                <c:pt idx="322">
                  <c:v>25</c:v>
                </c:pt>
                <c:pt idx="323">
                  <c:v>12.5</c:v>
                </c:pt>
                <c:pt idx="324">
                  <c:v>0</c:v>
                </c:pt>
                <c:pt idx="325">
                  <c:v>-12.5</c:v>
                </c:pt>
                <c:pt idx="326">
                  <c:v>-25</c:v>
                </c:pt>
                <c:pt idx="327">
                  <c:v>-37.5</c:v>
                </c:pt>
                <c:pt idx="328">
                  <c:v>-50</c:v>
                </c:pt>
                <c:pt idx="329">
                  <c:v>-62.5</c:v>
                </c:pt>
                <c:pt idx="330">
                  <c:v>0</c:v>
                </c:pt>
                <c:pt idx="331">
                  <c:v>-12.5</c:v>
                </c:pt>
                <c:pt idx="332">
                  <c:v>-25</c:v>
                </c:pt>
                <c:pt idx="333">
                  <c:v>-37.5</c:v>
                </c:pt>
                <c:pt idx="334">
                  <c:v>-50</c:v>
                </c:pt>
                <c:pt idx="335">
                  <c:v>12.5</c:v>
                </c:pt>
                <c:pt idx="336">
                  <c:v>0</c:v>
                </c:pt>
                <c:pt idx="337">
                  <c:v>-12.5</c:v>
                </c:pt>
                <c:pt idx="338">
                  <c:v>-25</c:v>
                </c:pt>
                <c:pt idx="339">
                  <c:v>-37.5</c:v>
                </c:pt>
                <c:pt idx="340">
                  <c:v>25</c:v>
                </c:pt>
                <c:pt idx="341">
                  <c:v>12.5</c:v>
                </c:pt>
                <c:pt idx="342">
                  <c:v>0</c:v>
                </c:pt>
                <c:pt idx="343">
                  <c:v>-12.5</c:v>
                </c:pt>
                <c:pt idx="344">
                  <c:v>-25</c:v>
                </c:pt>
                <c:pt idx="345">
                  <c:v>37.5</c:v>
                </c:pt>
                <c:pt idx="346">
                  <c:v>25</c:v>
                </c:pt>
                <c:pt idx="347">
                  <c:v>12.5</c:v>
                </c:pt>
                <c:pt idx="348">
                  <c:v>0</c:v>
                </c:pt>
                <c:pt idx="349">
                  <c:v>-12.5</c:v>
                </c:pt>
                <c:pt idx="350">
                  <c:v>-25</c:v>
                </c:pt>
                <c:pt idx="351">
                  <c:v>-37.5</c:v>
                </c:pt>
                <c:pt idx="352">
                  <c:v>-50</c:v>
                </c:pt>
                <c:pt idx="353">
                  <c:v>-62.5</c:v>
                </c:pt>
                <c:pt idx="354">
                  <c:v>-75</c:v>
                </c:pt>
                <c:pt idx="355">
                  <c:v>-12.5</c:v>
                </c:pt>
                <c:pt idx="356">
                  <c:v>-25</c:v>
                </c:pt>
                <c:pt idx="357">
                  <c:v>-37.5</c:v>
                </c:pt>
                <c:pt idx="358">
                  <c:v>-50</c:v>
                </c:pt>
                <c:pt idx="359">
                  <c:v>-62.5</c:v>
                </c:pt>
                <c:pt idx="360">
                  <c:v>0</c:v>
                </c:pt>
                <c:pt idx="361">
                  <c:v>-12.5</c:v>
                </c:pt>
                <c:pt idx="362">
                  <c:v>-25</c:v>
                </c:pt>
                <c:pt idx="363">
                  <c:v>-37.5</c:v>
                </c:pt>
                <c:pt idx="364">
                  <c:v>-50</c:v>
                </c:pt>
                <c:pt idx="365">
                  <c:v>12.5</c:v>
                </c:pt>
                <c:pt idx="366">
                  <c:v>0</c:v>
                </c:pt>
                <c:pt idx="367">
                  <c:v>-12.5</c:v>
                </c:pt>
                <c:pt idx="368">
                  <c:v>-25</c:v>
                </c:pt>
                <c:pt idx="369">
                  <c:v>-37.5</c:v>
                </c:pt>
                <c:pt idx="370">
                  <c:v>25</c:v>
                </c:pt>
                <c:pt idx="371">
                  <c:v>12.5</c:v>
                </c:pt>
                <c:pt idx="372">
                  <c:v>0</c:v>
                </c:pt>
                <c:pt idx="373">
                  <c:v>-12.5</c:v>
                </c:pt>
                <c:pt idx="374">
                  <c:v>-25</c:v>
                </c:pt>
                <c:pt idx="375">
                  <c:v>12.5</c:v>
                </c:pt>
                <c:pt idx="376">
                  <c:v>0</c:v>
                </c:pt>
                <c:pt idx="377">
                  <c:v>-12.5</c:v>
                </c:pt>
                <c:pt idx="378">
                  <c:v>-25</c:v>
                </c:pt>
                <c:pt idx="379">
                  <c:v>-37.5</c:v>
                </c:pt>
                <c:pt idx="380">
                  <c:v>25</c:v>
                </c:pt>
                <c:pt idx="381">
                  <c:v>12.5</c:v>
                </c:pt>
                <c:pt idx="382">
                  <c:v>0</c:v>
                </c:pt>
                <c:pt idx="383">
                  <c:v>-12.5</c:v>
                </c:pt>
                <c:pt idx="384">
                  <c:v>-25</c:v>
                </c:pt>
                <c:pt idx="385">
                  <c:v>37.5</c:v>
                </c:pt>
                <c:pt idx="386">
                  <c:v>25</c:v>
                </c:pt>
                <c:pt idx="387">
                  <c:v>12.5</c:v>
                </c:pt>
                <c:pt idx="388">
                  <c:v>0</c:v>
                </c:pt>
                <c:pt idx="389">
                  <c:v>-12.5</c:v>
                </c:pt>
                <c:pt idx="390">
                  <c:v>50</c:v>
                </c:pt>
                <c:pt idx="391">
                  <c:v>37.5</c:v>
                </c:pt>
                <c:pt idx="392">
                  <c:v>25</c:v>
                </c:pt>
                <c:pt idx="393">
                  <c:v>12.5</c:v>
                </c:pt>
                <c:pt idx="394">
                  <c:v>0</c:v>
                </c:pt>
                <c:pt idx="395">
                  <c:v>62.5</c:v>
                </c:pt>
                <c:pt idx="396">
                  <c:v>50</c:v>
                </c:pt>
                <c:pt idx="397">
                  <c:v>37.5</c:v>
                </c:pt>
                <c:pt idx="398">
                  <c:v>25</c:v>
                </c:pt>
                <c:pt idx="399">
                  <c:v>12.5</c:v>
                </c:pt>
                <c:pt idx="400">
                  <c:v>0</c:v>
                </c:pt>
                <c:pt idx="401">
                  <c:v>-12.5</c:v>
                </c:pt>
                <c:pt idx="402">
                  <c:v>-25</c:v>
                </c:pt>
                <c:pt idx="403">
                  <c:v>-37.5</c:v>
                </c:pt>
                <c:pt idx="404">
                  <c:v>-50</c:v>
                </c:pt>
                <c:pt idx="405">
                  <c:v>12.5</c:v>
                </c:pt>
                <c:pt idx="406">
                  <c:v>0</c:v>
                </c:pt>
                <c:pt idx="407">
                  <c:v>-12.5</c:v>
                </c:pt>
                <c:pt idx="408">
                  <c:v>-25</c:v>
                </c:pt>
                <c:pt idx="409">
                  <c:v>-37.5</c:v>
                </c:pt>
                <c:pt idx="410">
                  <c:v>25</c:v>
                </c:pt>
                <c:pt idx="411">
                  <c:v>12.5</c:v>
                </c:pt>
                <c:pt idx="412">
                  <c:v>0</c:v>
                </c:pt>
                <c:pt idx="413">
                  <c:v>-12.5</c:v>
                </c:pt>
                <c:pt idx="414">
                  <c:v>-25</c:v>
                </c:pt>
                <c:pt idx="415">
                  <c:v>37.5</c:v>
                </c:pt>
                <c:pt idx="416">
                  <c:v>25</c:v>
                </c:pt>
                <c:pt idx="417">
                  <c:v>12.5</c:v>
                </c:pt>
                <c:pt idx="418">
                  <c:v>0</c:v>
                </c:pt>
                <c:pt idx="419">
                  <c:v>-12.5</c:v>
                </c:pt>
                <c:pt idx="420">
                  <c:v>50</c:v>
                </c:pt>
                <c:pt idx="421">
                  <c:v>37.5</c:v>
                </c:pt>
                <c:pt idx="422">
                  <c:v>25</c:v>
                </c:pt>
                <c:pt idx="423">
                  <c:v>12.5</c:v>
                </c:pt>
                <c:pt idx="424">
                  <c:v>0</c:v>
                </c:pt>
                <c:pt idx="425">
                  <c:v>-12.5</c:v>
                </c:pt>
                <c:pt idx="426">
                  <c:v>-25</c:v>
                </c:pt>
                <c:pt idx="427">
                  <c:v>-37.5</c:v>
                </c:pt>
                <c:pt idx="428">
                  <c:v>-50</c:v>
                </c:pt>
                <c:pt idx="429">
                  <c:v>-62.5</c:v>
                </c:pt>
                <c:pt idx="430">
                  <c:v>0</c:v>
                </c:pt>
                <c:pt idx="431">
                  <c:v>-12.5</c:v>
                </c:pt>
                <c:pt idx="432">
                  <c:v>-25</c:v>
                </c:pt>
                <c:pt idx="433">
                  <c:v>-37.5</c:v>
                </c:pt>
                <c:pt idx="434">
                  <c:v>-50</c:v>
                </c:pt>
                <c:pt idx="435">
                  <c:v>12.5</c:v>
                </c:pt>
                <c:pt idx="436">
                  <c:v>0</c:v>
                </c:pt>
                <c:pt idx="437">
                  <c:v>-12.5</c:v>
                </c:pt>
                <c:pt idx="438">
                  <c:v>-25</c:v>
                </c:pt>
                <c:pt idx="439">
                  <c:v>-37.5</c:v>
                </c:pt>
                <c:pt idx="440">
                  <c:v>25</c:v>
                </c:pt>
                <c:pt idx="441">
                  <c:v>12.5</c:v>
                </c:pt>
                <c:pt idx="442">
                  <c:v>0</c:v>
                </c:pt>
                <c:pt idx="443">
                  <c:v>-12.5</c:v>
                </c:pt>
                <c:pt idx="444">
                  <c:v>-25</c:v>
                </c:pt>
                <c:pt idx="445">
                  <c:v>37.5</c:v>
                </c:pt>
                <c:pt idx="446">
                  <c:v>25</c:v>
                </c:pt>
                <c:pt idx="447">
                  <c:v>12.5</c:v>
                </c:pt>
                <c:pt idx="448">
                  <c:v>0</c:v>
                </c:pt>
                <c:pt idx="449">
                  <c:v>-12.5</c:v>
                </c:pt>
                <c:pt idx="450">
                  <c:v>-25</c:v>
                </c:pt>
                <c:pt idx="451">
                  <c:v>-37.5</c:v>
                </c:pt>
                <c:pt idx="452">
                  <c:v>-50</c:v>
                </c:pt>
                <c:pt idx="453">
                  <c:v>-62.5</c:v>
                </c:pt>
                <c:pt idx="454">
                  <c:v>-75</c:v>
                </c:pt>
                <c:pt idx="455">
                  <c:v>-12.5</c:v>
                </c:pt>
                <c:pt idx="456">
                  <c:v>-25</c:v>
                </c:pt>
                <c:pt idx="457">
                  <c:v>-37.5</c:v>
                </c:pt>
                <c:pt idx="458">
                  <c:v>-50</c:v>
                </c:pt>
                <c:pt idx="459">
                  <c:v>-62.5</c:v>
                </c:pt>
                <c:pt idx="460">
                  <c:v>0</c:v>
                </c:pt>
                <c:pt idx="461">
                  <c:v>-12.5</c:v>
                </c:pt>
                <c:pt idx="462">
                  <c:v>-25</c:v>
                </c:pt>
                <c:pt idx="463">
                  <c:v>-37.5</c:v>
                </c:pt>
                <c:pt idx="464">
                  <c:v>-50</c:v>
                </c:pt>
                <c:pt idx="465">
                  <c:v>12.5</c:v>
                </c:pt>
                <c:pt idx="466">
                  <c:v>0</c:v>
                </c:pt>
                <c:pt idx="467">
                  <c:v>-12.5</c:v>
                </c:pt>
                <c:pt idx="468">
                  <c:v>-25</c:v>
                </c:pt>
                <c:pt idx="469">
                  <c:v>-37.5</c:v>
                </c:pt>
                <c:pt idx="470">
                  <c:v>25</c:v>
                </c:pt>
                <c:pt idx="471">
                  <c:v>12.5</c:v>
                </c:pt>
                <c:pt idx="472">
                  <c:v>0</c:v>
                </c:pt>
                <c:pt idx="473">
                  <c:v>-12.5</c:v>
                </c:pt>
                <c:pt idx="474">
                  <c:v>-25</c:v>
                </c:pt>
                <c:pt idx="475">
                  <c:v>-37.5</c:v>
                </c:pt>
                <c:pt idx="476">
                  <c:v>-50</c:v>
                </c:pt>
                <c:pt idx="477">
                  <c:v>-62.5</c:v>
                </c:pt>
                <c:pt idx="478">
                  <c:v>-75</c:v>
                </c:pt>
                <c:pt idx="479">
                  <c:v>-87.5</c:v>
                </c:pt>
                <c:pt idx="480">
                  <c:v>-25</c:v>
                </c:pt>
                <c:pt idx="481">
                  <c:v>-37.5</c:v>
                </c:pt>
                <c:pt idx="482">
                  <c:v>-50</c:v>
                </c:pt>
                <c:pt idx="483">
                  <c:v>-62.5</c:v>
                </c:pt>
                <c:pt idx="484">
                  <c:v>-75</c:v>
                </c:pt>
                <c:pt idx="485">
                  <c:v>-12.5</c:v>
                </c:pt>
                <c:pt idx="486">
                  <c:v>-25</c:v>
                </c:pt>
                <c:pt idx="487">
                  <c:v>-37.5</c:v>
                </c:pt>
                <c:pt idx="488">
                  <c:v>-50</c:v>
                </c:pt>
                <c:pt idx="489">
                  <c:v>-62.5</c:v>
                </c:pt>
                <c:pt idx="490">
                  <c:v>0</c:v>
                </c:pt>
                <c:pt idx="491">
                  <c:v>-12.5</c:v>
                </c:pt>
                <c:pt idx="492">
                  <c:v>-25</c:v>
                </c:pt>
                <c:pt idx="493">
                  <c:v>-37.5</c:v>
                </c:pt>
                <c:pt idx="494">
                  <c:v>-50</c:v>
                </c:pt>
                <c:pt idx="495">
                  <c:v>12.5</c:v>
                </c:pt>
                <c:pt idx="496">
                  <c:v>0</c:v>
                </c:pt>
                <c:pt idx="497">
                  <c:v>-12.5</c:v>
                </c:pt>
                <c:pt idx="498">
                  <c:v>-25</c:v>
                </c:pt>
                <c:pt idx="499">
                  <c:v>-37.5</c:v>
                </c:pt>
                <c:pt idx="500">
                  <c:v>0</c:v>
                </c:pt>
                <c:pt idx="501">
                  <c:v>-12.5</c:v>
                </c:pt>
                <c:pt idx="502">
                  <c:v>-25</c:v>
                </c:pt>
                <c:pt idx="503">
                  <c:v>-37.5</c:v>
                </c:pt>
                <c:pt idx="504">
                  <c:v>-50</c:v>
                </c:pt>
                <c:pt idx="505">
                  <c:v>12.5</c:v>
                </c:pt>
                <c:pt idx="506">
                  <c:v>0</c:v>
                </c:pt>
                <c:pt idx="507">
                  <c:v>-12.5</c:v>
                </c:pt>
                <c:pt idx="508">
                  <c:v>-25</c:v>
                </c:pt>
                <c:pt idx="509">
                  <c:v>-37.5</c:v>
                </c:pt>
                <c:pt idx="510">
                  <c:v>25</c:v>
                </c:pt>
                <c:pt idx="511">
                  <c:v>12.5</c:v>
                </c:pt>
                <c:pt idx="512">
                  <c:v>0</c:v>
                </c:pt>
                <c:pt idx="513">
                  <c:v>-12.5</c:v>
                </c:pt>
                <c:pt idx="514">
                  <c:v>-25</c:v>
                </c:pt>
                <c:pt idx="515">
                  <c:v>37.5</c:v>
                </c:pt>
                <c:pt idx="516">
                  <c:v>25</c:v>
                </c:pt>
                <c:pt idx="517">
                  <c:v>12.5</c:v>
                </c:pt>
                <c:pt idx="518">
                  <c:v>0</c:v>
                </c:pt>
                <c:pt idx="519">
                  <c:v>-12.5</c:v>
                </c:pt>
                <c:pt idx="520">
                  <c:v>50</c:v>
                </c:pt>
                <c:pt idx="521">
                  <c:v>37.5</c:v>
                </c:pt>
                <c:pt idx="522">
                  <c:v>25</c:v>
                </c:pt>
                <c:pt idx="523">
                  <c:v>12.5</c:v>
                </c:pt>
                <c:pt idx="524">
                  <c:v>0</c:v>
                </c:pt>
                <c:pt idx="525">
                  <c:v>-12.5</c:v>
                </c:pt>
                <c:pt idx="526">
                  <c:v>-25</c:v>
                </c:pt>
                <c:pt idx="527">
                  <c:v>-37.5</c:v>
                </c:pt>
                <c:pt idx="528">
                  <c:v>-50</c:v>
                </c:pt>
                <c:pt idx="529">
                  <c:v>-62.5</c:v>
                </c:pt>
                <c:pt idx="530">
                  <c:v>0</c:v>
                </c:pt>
                <c:pt idx="531">
                  <c:v>-12.5</c:v>
                </c:pt>
                <c:pt idx="532">
                  <c:v>-25</c:v>
                </c:pt>
                <c:pt idx="533">
                  <c:v>-37.5</c:v>
                </c:pt>
                <c:pt idx="534">
                  <c:v>-50</c:v>
                </c:pt>
                <c:pt idx="535">
                  <c:v>12.5</c:v>
                </c:pt>
                <c:pt idx="536">
                  <c:v>0</c:v>
                </c:pt>
                <c:pt idx="537">
                  <c:v>-12.5</c:v>
                </c:pt>
                <c:pt idx="538">
                  <c:v>-25</c:v>
                </c:pt>
                <c:pt idx="539">
                  <c:v>-37.5</c:v>
                </c:pt>
                <c:pt idx="540">
                  <c:v>25</c:v>
                </c:pt>
                <c:pt idx="541">
                  <c:v>12.5</c:v>
                </c:pt>
                <c:pt idx="542">
                  <c:v>0</c:v>
                </c:pt>
                <c:pt idx="543">
                  <c:v>-12.5</c:v>
                </c:pt>
                <c:pt idx="544">
                  <c:v>-25</c:v>
                </c:pt>
                <c:pt idx="545">
                  <c:v>37.5</c:v>
                </c:pt>
                <c:pt idx="546">
                  <c:v>25</c:v>
                </c:pt>
                <c:pt idx="547">
                  <c:v>12.5</c:v>
                </c:pt>
                <c:pt idx="548">
                  <c:v>0</c:v>
                </c:pt>
                <c:pt idx="549">
                  <c:v>-12.5</c:v>
                </c:pt>
                <c:pt idx="550">
                  <c:v>-25</c:v>
                </c:pt>
                <c:pt idx="551">
                  <c:v>-37.5</c:v>
                </c:pt>
                <c:pt idx="552">
                  <c:v>-50</c:v>
                </c:pt>
                <c:pt idx="553">
                  <c:v>-62.5</c:v>
                </c:pt>
                <c:pt idx="554">
                  <c:v>-75</c:v>
                </c:pt>
                <c:pt idx="555">
                  <c:v>-12.5</c:v>
                </c:pt>
                <c:pt idx="556">
                  <c:v>-25</c:v>
                </c:pt>
                <c:pt idx="557">
                  <c:v>-37.5</c:v>
                </c:pt>
                <c:pt idx="558">
                  <c:v>-50</c:v>
                </c:pt>
                <c:pt idx="559">
                  <c:v>-62.5</c:v>
                </c:pt>
                <c:pt idx="560">
                  <c:v>0</c:v>
                </c:pt>
                <c:pt idx="561">
                  <c:v>-12.5</c:v>
                </c:pt>
                <c:pt idx="562">
                  <c:v>-25</c:v>
                </c:pt>
                <c:pt idx="563">
                  <c:v>-37.5</c:v>
                </c:pt>
                <c:pt idx="564">
                  <c:v>-50</c:v>
                </c:pt>
                <c:pt idx="565">
                  <c:v>12.5</c:v>
                </c:pt>
                <c:pt idx="566">
                  <c:v>0</c:v>
                </c:pt>
                <c:pt idx="567">
                  <c:v>-12.5</c:v>
                </c:pt>
                <c:pt idx="568">
                  <c:v>-25</c:v>
                </c:pt>
                <c:pt idx="569">
                  <c:v>-37.5</c:v>
                </c:pt>
                <c:pt idx="570">
                  <c:v>25</c:v>
                </c:pt>
                <c:pt idx="571">
                  <c:v>12.5</c:v>
                </c:pt>
                <c:pt idx="572">
                  <c:v>0</c:v>
                </c:pt>
                <c:pt idx="573">
                  <c:v>-12.5</c:v>
                </c:pt>
                <c:pt idx="574">
                  <c:v>-25</c:v>
                </c:pt>
                <c:pt idx="575">
                  <c:v>-37.5</c:v>
                </c:pt>
                <c:pt idx="576">
                  <c:v>-50</c:v>
                </c:pt>
                <c:pt idx="577">
                  <c:v>-62.5</c:v>
                </c:pt>
                <c:pt idx="578">
                  <c:v>-75</c:v>
                </c:pt>
                <c:pt idx="579">
                  <c:v>-87.5</c:v>
                </c:pt>
                <c:pt idx="580">
                  <c:v>-25</c:v>
                </c:pt>
                <c:pt idx="581">
                  <c:v>-37.5</c:v>
                </c:pt>
                <c:pt idx="582">
                  <c:v>-50</c:v>
                </c:pt>
                <c:pt idx="583">
                  <c:v>-62.5</c:v>
                </c:pt>
                <c:pt idx="584">
                  <c:v>-75</c:v>
                </c:pt>
                <c:pt idx="585">
                  <c:v>-12.5</c:v>
                </c:pt>
                <c:pt idx="586">
                  <c:v>-25</c:v>
                </c:pt>
                <c:pt idx="587">
                  <c:v>-37.5</c:v>
                </c:pt>
                <c:pt idx="588">
                  <c:v>-50</c:v>
                </c:pt>
                <c:pt idx="589">
                  <c:v>-62.5</c:v>
                </c:pt>
                <c:pt idx="590">
                  <c:v>0</c:v>
                </c:pt>
                <c:pt idx="591">
                  <c:v>-12.5</c:v>
                </c:pt>
                <c:pt idx="592">
                  <c:v>-25</c:v>
                </c:pt>
                <c:pt idx="593">
                  <c:v>-37.5</c:v>
                </c:pt>
                <c:pt idx="594">
                  <c:v>-50</c:v>
                </c:pt>
                <c:pt idx="595">
                  <c:v>12.5</c:v>
                </c:pt>
                <c:pt idx="596">
                  <c:v>0</c:v>
                </c:pt>
                <c:pt idx="597">
                  <c:v>-12.5</c:v>
                </c:pt>
                <c:pt idx="598">
                  <c:v>-25</c:v>
                </c:pt>
                <c:pt idx="599">
                  <c:v>-37.5</c:v>
                </c:pt>
                <c:pt idx="600">
                  <c:v>-50</c:v>
                </c:pt>
                <c:pt idx="601">
                  <c:v>-62.5</c:v>
                </c:pt>
                <c:pt idx="602">
                  <c:v>-75</c:v>
                </c:pt>
                <c:pt idx="603">
                  <c:v>-87.5</c:v>
                </c:pt>
                <c:pt idx="604">
                  <c:v>-100</c:v>
                </c:pt>
                <c:pt idx="605">
                  <c:v>-37.5</c:v>
                </c:pt>
                <c:pt idx="606">
                  <c:v>-50</c:v>
                </c:pt>
                <c:pt idx="607">
                  <c:v>-62.5</c:v>
                </c:pt>
                <c:pt idx="608">
                  <c:v>-75</c:v>
                </c:pt>
                <c:pt idx="609">
                  <c:v>-87.5</c:v>
                </c:pt>
                <c:pt idx="610">
                  <c:v>-25</c:v>
                </c:pt>
                <c:pt idx="611">
                  <c:v>-37.5</c:v>
                </c:pt>
                <c:pt idx="612">
                  <c:v>-50</c:v>
                </c:pt>
                <c:pt idx="613">
                  <c:v>-62.5</c:v>
                </c:pt>
                <c:pt idx="614">
                  <c:v>-75</c:v>
                </c:pt>
                <c:pt idx="615">
                  <c:v>-12.5</c:v>
                </c:pt>
                <c:pt idx="616">
                  <c:v>-25</c:v>
                </c:pt>
                <c:pt idx="617">
                  <c:v>-37.5</c:v>
                </c:pt>
                <c:pt idx="618">
                  <c:v>-50</c:v>
                </c:pt>
                <c:pt idx="619">
                  <c:v>-62.5</c:v>
                </c:pt>
                <c:pt idx="620">
                  <c:v>0</c:v>
                </c:pt>
                <c:pt idx="621">
                  <c:v>-12.5</c:v>
                </c:pt>
                <c:pt idx="622">
                  <c:v>-25</c:v>
                </c:pt>
                <c:pt idx="623">
                  <c:v>-37.5</c:v>
                </c:pt>
                <c:pt idx="624">
                  <c:v>-50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1-4D37-9567-7FFF5C324B44}"/>
            </c:ext>
          </c:extLst>
        </c:ser>
        <c:ser>
          <c:idx val="1"/>
          <c:order val="1"/>
          <c:tx>
            <c:strRef>
              <c:f>preference2!$Q$1</c:f>
              <c:strCache>
                <c:ptCount val="1"/>
                <c:pt idx="0">
                  <c:v>Pareto Frontier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6"/>
              <c:layout>
                <c:manualLayout>
                  <c:x val="2.3172729713587343E-3"/>
                  <c:y val="-8.62998774643669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A1-4D37-9567-7FFF5C324B4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preference2!$R$3:$R$19</c:f>
              <c:numCache>
                <c:formatCode>"$"#,##0.00</c:formatCode>
                <c:ptCount val="17"/>
                <c:pt idx="0">
                  <c:v>4750000</c:v>
                </c:pt>
                <c:pt idx="1">
                  <c:v>3875000</c:v>
                </c:pt>
                <c:pt idx="2">
                  <c:v>3000000</c:v>
                </c:pt>
                <c:pt idx="3">
                  <c:v>2125000</c:v>
                </c:pt>
                <c:pt idx="4">
                  <c:v>1250000</c:v>
                </c:pt>
                <c:pt idx="5">
                  <c:v>500000</c:v>
                </c:pt>
                <c:pt idx="6">
                  <c:v>-250000</c:v>
                </c:pt>
                <c:pt idx="7">
                  <c:v>-1000000</c:v>
                </c:pt>
                <c:pt idx="8">
                  <c:v>-1750000</c:v>
                </c:pt>
                <c:pt idx="9">
                  <c:v>-2250000</c:v>
                </c:pt>
                <c:pt idx="10">
                  <c:v>-2750000</c:v>
                </c:pt>
                <c:pt idx="11">
                  <c:v>-3250000</c:v>
                </c:pt>
                <c:pt idx="12">
                  <c:v>-3750000</c:v>
                </c:pt>
                <c:pt idx="13">
                  <c:v>-4000000</c:v>
                </c:pt>
                <c:pt idx="14">
                  <c:v>-4250000</c:v>
                </c:pt>
                <c:pt idx="15">
                  <c:v>-4500000</c:v>
                </c:pt>
                <c:pt idx="16">
                  <c:v>-4750000</c:v>
                </c:pt>
              </c:numCache>
            </c:numRef>
          </c:xVal>
          <c:yVal>
            <c:numRef>
              <c:f>preference2!$Q$3:$Q$19</c:f>
              <c:numCache>
                <c:formatCode>General</c:formatCode>
                <c:ptCount val="17"/>
                <c:pt idx="0">
                  <c:v>100</c:v>
                </c:pt>
                <c:pt idx="1">
                  <c:v>87.5</c:v>
                </c:pt>
                <c:pt idx="2">
                  <c:v>75</c:v>
                </c:pt>
                <c:pt idx="3">
                  <c:v>62.5</c:v>
                </c:pt>
                <c:pt idx="4">
                  <c:v>50</c:v>
                </c:pt>
                <c:pt idx="5">
                  <c:v>37.5</c:v>
                </c:pt>
                <c:pt idx="6">
                  <c:v>25</c:v>
                </c:pt>
                <c:pt idx="7">
                  <c:v>12.5</c:v>
                </c:pt>
                <c:pt idx="8">
                  <c:v>0</c:v>
                </c:pt>
                <c:pt idx="9">
                  <c:v>-12.5</c:v>
                </c:pt>
                <c:pt idx="10">
                  <c:v>-25</c:v>
                </c:pt>
                <c:pt idx="11">
                  <c:v>-37.5</c:v>
                </c:pt>
                <c:pt idx="12">
                  <c:v>-50</c:v>
                </c:pt>
                <c:pt idx="13">
                  <c:v>-62.5</c:v>
                </c:pt>
                <c:pt idx="14">
                  <c:v>-75</c:v>
                </c:pt>
                <c:pt idx="15">
                  <c:v>-87.5</c:v>
                </c:pt>
                <c:pt idx="16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A1-4D37-9567-7FFF5C324B44}"/>
            </c:ext>
          </c:extLst>
        </c:ser>
        <c:ser>
          <c:idx val="2"/>
          <c:order val="2"/>
          <c:tx>
            <c:strRef>
              <c:f>preference2!$M$21</c:f>
              <c:strCache>
                <c:ptCount val="1"/>
                <c:pt idx="0">
                  <c:v>Current Point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preference2!$R$22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preference2!$Q$22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A1-4D37-9567-7FFF5C32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936623"/>
        <c:axId val="1880937103"/>
      </c:scatterChart>
      <c:valAx>
        <c:axId val="1880936623"/>
        <c:scaling>
          <c:orientation val="minMax"/>
          <c:max val="5000000"/>
          <c:min val="-5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</a:t>
                </a:r>
                <a:r>
                  <a:rPr lang="en-US"/>
                  <a:t>Cost (USD)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37103"/>
        <c:crosses val="autoZero"/>
        <c:crossBetween val="midCat"/>
      </c:valAx>
      <c:valAx>
        <c:axId val="1880937103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Score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36623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</a:t>
            </a:r>
            <a:r>
              <a:rPr lang="en-US" baseline="0"/>
              <a:t> score vs. cost for pareto frontier and dominated points (positive scores only)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preference2!$AM$1</c:f>
              <c:strCache>
                <c:ptCount val="1"/>
                <c:pt idx="0">
                  <c:v>Dominated Points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Pt>
            <c:idx val="310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>
                <a:outerShdw blurRad="50800" dist="50800" dir="5400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A6-4CE6-AE41-32BBA84882F0}"/>
              </c:ext>
            </c:extLst>
          </c:dPt>
          <c:xVal>
            <c:numRef>
              <c:f>preference2!$AK$3:$AK$357</c:f>
              <c:numCache>
                <c:formatCode>General</c:formatCode>
                <c:ptCount val="355"/>
                <c:pt idx="0">
                  <c:v>4750000</c:v>
                </c:pt>
                <c:pt idx="1">
                  <c:v>3875000</c:v>
                </c:pt>
                <c:pt idx="2">
                  <c:v>4000000</c:v>
                </c:pt>
                <c:pt idx="3">
                  <c:v>4250000</c:v>
                </c:pt>
                <c:pt idx="4">
                  <c:v>4500000</c:v>
                </c:pt>
                <c:pt idx="5">
                  <c:v>3000000</c:v>
                </c:pt>
                <c:pt idx="6">
                  <c:v>3125000</c:v>
                </c:pt>
                <c:pt idx="7">
                  <c:v>3250000</c:v>
                </c:pt>
                <c:pt idx="8">
                  <c:v>3375000</c:v>
                </c:pt>
                <c:pt idx="9">
                  <c:v>3500000</c:v>
                </c:pt>
                <c:pt idx="10">
                  <c:v>3625000</c:v>
                </c:pt>
                <c:pt idx="11">
                  <c:v>3750000</c:v>
                </c:pt>
                <c:pt idx="12">
                  <c:v>3750000</c:v>
                </c:pt>
                <c:pt idx="13">
                  <c:v>4000000</c:v>
                </c:pt>
                <c:pt idx="14">
                  <c:v>4250000</c:v>
                </c:pt>
                <c:pt idx="15">
                  <c:v>2125000</c:v>
                </c:pt>
                <c:pt idx="16">
                  <c:v>2250000</c:v>
                </c:pt>
                <c:pt idx="17">
                  <c:v>2375000</c:v>
                </c:pt>
                <c:pt idx="18">
                  <c:v>2500000</c:v>
                </c:pt>
                <c:pt idx="19">
                  <c:v>2500000</c:v>
                </c:pt>
                <c:pt idx="20">
                  <c:v>2625000</c:v>
                </c:pt>
                <c:pt idx="21">
                  <c:v>2750000</c:v>
                </c:pt>
                <c:pt idx="22">
                  <c:v>2750000</c:v>
                </c:pt>
                <c:pt idx="23">
                  <c:v>2875000</c:v>
                </c:pt>
                <c:pt idx="24">
                  <c:v>2875000</c:v>
                </c:pt>
                <c:pt idx="25">
                  <c:v>3000000</c:v>
                </c:pt>
                <c:pt idx="26">
                  <c:v>3000000</c:v>
                </c:pt>
                <c:pt idx="27">
                  <c:v>3125000</c:v>
                </c:pt>
                <c:pt idx="28">
                  <c:v>3250000</c:v>
                </c:pt>
                <c:pt idx="29">
                  <c:v>3250000</c:v>
                </c:pt>
                <c:pt idx="30">
                  <c:v>3375000</c:v>
                </c:pt>
                <c:pt idx="31">
                  <c:v>3500000</c:v>
                </c:pt>
                <c:pt idx="32">
                  <c:v>3500000</c:v>
                </c:pt>
                <c:pt idx="33">
                  <c:v>3750000</c:v>
                </c:pt>
                <c:pt idx="34">
                  <c:v>4000000</c:v>
                </c:pt>
                <c:pt idx="35">
                  <c:v>1250000</c:v>
                </c:pt>
                <c:pt idx="36">
                  <c:v>1375000</c:v>
                </c:pt>
                <c:pt idx="37">
                  <c:v>1500000</c:v>
                </c:pt>
                <c:pt idx="38">
                  <c:v>1625000</c:v>
                </c:pt>
                <c:pt idx="39">
                  <c:v>1625000</c:v>
                </c:pt>
                <c:pt idx="40">
                  <c:v>1750000</c:v>
                </c:pt>
                <c:pt idx="41">
                  <c:v>1750000</c:v>
                </c:pt>
                <c:pt idx="42">
                  <c:v>1875000</c:v>
                </c:pt>
                <c:pt idx="43">
                  <c:v>1875000</c:v>
                </c:pt>
                <c:pt idx="44">
                  <c:v>2000000</c:v>
                </c:pt>
                <c:pt idx="45">
                  <c:v>2000000</c:v>
                </c:pt>
                <c:pt idx="46">
                  <c:v>2000000</c:v>
                </c:pt>
                <c:pt idx="47">
                  <c:v>2125000</c:v>
                </c:pt>
                <c:pt idx="48">
                  <c:v>2125000</c:v>
                </c:pt>
                <c:pt idx="49">
                  <c:v>2250000</c:v>
                </c:pt>
                <c:pt idx="50">
                  <c:v>2250000</c:v>
                </c:pt>
                <c:pt idx="51">
                  <c:v>2250000</c:v>
                </c:pt>
                <c:pt idx="52">
                  <c:v>2375000</c:v>
                </c:pt>
                <c:pt idx="53">
                  <c:v>2375000</c:v>
                </c:pt>
                <c:pt idx="54">
                  <c:v>2500000</c:v>
                </c:pt>
                <c:pt idx="55">
                  <c:v>2500000</c:v>
                </c:pt>
                <c:pt idx="56">
                  <c:v>2500000</c:v>
                </c:pt>
                <c:pt idx="57">
                  <c:v>2625000</c:v>
                </c:pt>
                <c:pt idx="58">
                  <c:v>2625000</c:v>
                </c:pt>
                <c:pt idx="59">
                  <c:v>2750000</c:v>
                </c:pt>
                <c:pt idx="60">
                  <c:v>2750000</c:v>
                </c:pt>
                <c:pt idx="61">
                  <c:v>2750000</c:v>
                </c:pt>
                <c:pt idx="62">
                  <c:v>2875000</c:v>
                </c:pt>
                <c:pt idx="63">
                  <c:v>3000000</c:v>
                </c:pt>
                <c:pt idx="64">
                  <c:v>3000000</c:v>
                </c:pt>
                <c:pt idx="65">
                  <c:v>3125000</c:v>
                </c:pt>
                <c:pt idx="66">
                  <c:v>3250000</c:v>
                </c:pt>
                <c:pt idx="67">
                  <c:v>3250000</c:v>
                </c:pt>
                <c:pt idx="68">
                  <c:v>3500000</c:v>
                </c:pt>
                <c:pt idx="69">
                  <c:v>3750000</c:v>
                </c:pt>
                <c:pt idx="70">
                  <c:v>500000</c:v>
                </c:pt>
                <c:pt idx="71">
                  <c:v>625000</c:v>
                </c:pt>
                <c:pt idx="72">
                  <c:v>750000</c:v>
                </c:pt>
                <c:pt idx="73">
                  <c:v>750000</c:v>
                </c:pt>
                <c:pt idx="74">
                  <c:v>875000</c:v>
                </c:pt>
                <c:pt idx="75">
                  <c:v>875000</c:v>
                </c:pt>
                <c:pt idx="76">
                  <c:v>1000000</c:v>
                </c:pt>
                <c:pt idx="77">
                  <c:v>1000000</c:v>
                </c:pt>
                <c:pt idx="78">
                  <c:v>1125000</c:v>
                </c:pt>
                <c:pt idx="79">
                  <c:v>1125000</c:v>
                </c:pt>
                <c:pt idx="80">
                  <c:v>1125000</c:v>
                </c:pt>
                <c:pt idx="81">
                  <c:v>1250000</c:v>
                </c:pt>
                <c:pt idx="82">
                  <c:v>1250000</c:v>
                </c:pt>
                <c:pt idx="83">
                  <c:v>1250000</c:v>
                </c:pt>
                <c:pt idx="84">
                  <c:v>1375000</c:v>
                </c:pt>
                <c:pt idx="85">
                  <c:v>1375000</c:v>
                </c:pt>
                <c:pt idx="86">
                  <c:v>1375000</c:v>
                </c:pt>
                <c:pt idx="87">
                  <c:v>1500000</c:v>
                </c:pt>
                <c:pt idx="88">
                  <c:v>1500000</c:v>
                </c:pt>
                <c:pt idx="89">
                  <c:v>1500000</c:v>
                </c:pt>
                <c:pt idx="90">
                  <c:v>1500000</c:v>
                </c:pt>
                <c:pt idx="91">
                  <c:v>1625000</c:v>
                </c:pt>
                <c:pt idx="92">
                  <c:v>1625000</c:v>
                </c:pt>
                <c:pt idx="93">
                  <c:v>1625000</c:v>
                </c:pt>
                <c:pt idx="94">
                  <c:v>1750000</c:v>
                </c:pt>
                <c:pt idx="95">
                  <c:v>1750000</c:v>
                </c:pt>
                <c:pt idx="96">
                  <c:v>1750000</c:v>
                </c:pt>
                <c:pt idx="97">
                  <c:v>1750000</c:v>
                </c:pt>
                <c:pt idx="98">
                  <c:v>1875000</c:v>
                </c:pt>
                <c:pt idx="99">
                  <c:v>1875000</c:v>
                </c:pt>
                <c:pt idx="100">
                  <c:v>1875000</c:v>
                </c:pt>
                <c:pt idx="101">
                  <c:v>2000000</c:v>
                </c:pt>
                <c:pt idx="102">
                  <c:v>2000000</c:v>
                </c:pt>
                <c:pt idx="103">
                  <c:v>2000000</c:v>
                </c:pt>
                <c:pt idx="104">
                  <c:v>2000000</c:v>
                </c:pt>
                <c:pt idx="105">
                  <c:v>2125000</c:v>
                </c:pt>
                <c:pt idx="106">
                  <c:v>2125000</c:v>
                </c:pt>
                <c:pt idx="107">
                  <c:v>2250000</c:v>
                </c:pt>
                <c:pt idx="108">
                  <c:v>2250000</c:v>
                </c:pt>
                <c:pt idx="109">
                  <c:v>2250000</c:v>
                </c:pt>
                <c:pt idx="110">
                  <c:v>2375000</c:v>
                </c:pt>
                <c:pt idx="111">
                  <c:v>2375000</c:v>
                </c:pt>
                <c:pt idx="112">
                  <c:v>2500000</c:v>
                </c:pt>
                <c:pt idx="113">
                  <c:v>2500000</c:v>
                </c:pt>
                <c:pt idx="114">
                  <c:v>2500000</c:v>
                </c:pt>
                <c:pt idx="115">
                  <c:v>2625000</c:v>
                </c:pt>
                <c:pt idx="116">
                  <c:v>2750000</c:v>
                </c:pt>
                <c:pt idx="117">
                  <c:v>2750000</c:v>
                </c:pt>
                <c:pt idx="118">
                  <c:v>2875000</c:v>
                </c:pt>
                <c:pt idx="119">
                  <c:v>3000000</c:v>
                </c:pt>
                <c:pt idx="120">
                  <c:v>3000000</c:v>
                </c:pt>
                <c:pt idx="121">
                  <c:v>3250000</c:v>
                </c:pt>
                <c:pt idx="122">
                  <c:v>-250000</c:v>
                </c:pt>
                <c:pt idx="123">
                  <c:v>-125000</c:v>
                </c:pt>
                <c:pt idx="124">
                  <c:v>0</c:v>
                </c:pt>
                <c:pt idx="125">
                  <c:v>0</c:v>
                </c:pt>
                <c:pt idx="126">
                  <c:v>125000</c:v>
                </c:pt>
                <c:pt idx="127">
                  <c:v>250000</c:v>
                </c:pt>
                <c:pt idx="128">
                  <c:v>250000</c:v>
                </c:pt>
                <c:pt idx="129">
                  <c:v>250000</c:v>
                </c:pt>
                <c:pt idx="130">
                  <c:v>375000</c:v>
                </c:pt>
                <c:pt idx="131">
                  <c:v>375000</c:v>
                </c:pt>
                <c:pt idx="132">
                  <c:v>375000</c:v>
                </c:pt>
                <c:pt idx="133">
                  <c:v>500000</c:v>
                </c:pt>
                <c:pt idx="134">
                  <c:v>500000</c:v>
                </c:pt>
                <c:pt idx="135">
                  <c:v>500000</c:v>
                </c:pt>
                <c:pt idx="136">
                  <c:v>625000</c:v>
                </c:pt>
                <c:pt idx="137">
                  <c:v>625000</c:v>
                </c:pt>
                <c:pt idx="138">
                  <c:v>625000</c:v>
                </c:pt>
                <c:pt idx="139">
                  <c:v>625000</c:v>
                </c:pt>
                <c:pt idx="140">
                  <c:v>750000</c:v>
                </c:pt>
                <c:pt idx="141">
                  <c:v>750000</c:v>
                </c:pt>
                <c:pt idx="142">
                  <c:v>750000</c:v>
                </c:pt>
                <c:pt idx="143">
                  <c:v>750000</c:v>
                </c:pt>
                <c:pt idx="144">
                  <c:v>875000</c:v>
                </c:pt>
                <c:pt idx="145">
                  <c:v>875000</c:v>
                </c:pt>
                <c:pt idx="146">
                  <c:v>875000</c:v>
                </c:pt>
                <c:pt idx="147">
                  <c:v>875000</c:v>
                </c:pt>
                <c:pt idx="148">
                  <c:v>1000000</c:v>
                </c:pt>
                <c:pt idx="149">
                  <c:v>1000000</c:v>
                </c:pt>
                <c:pt idx="150">
                  <c:v>1000000</c:v>
                </c:pt>
                <c:pt idx="151">
                  <c:v>1000000</c:v>
                </c:pt>
                <c:pt idx="152">
                  <c:v>1000000</c:v>
                </c:pt>
                <c:pt idx="153">
                  <c:v>1125000</c:v>
                </c:pt>
                <c:pt idx="154">
                  <c:v>1125000</c:v>
                </c:pt>
                <c:pt idx="155">
                  <c:v>1125000</c:v>
                </c:pt>
                <c:pt idx="156">
                  <c:v>1125000</c:v>
                </c:pt>
                <c:pt idx="157">
                  <c:v>1250000</c:v>
                </c:pt>
                <c:pt idx="158">
                  <c:v>1250000</c:v>
                </c:pt>
                <c:pt idx="159">
                  <c:v>1250000</c:v>
                </c:pt>
                <c:pt idx="160">
                  <c:v>1250000</c:v>
                </c:pt>
                <c:pt idx="161">
                  <c:v>1250000</c:v>
                </c:pt>
                <c:pt idx="162">
                  <c:v>1375000</c:v>
                </c:pt>
                <c:pt idx="163">
                  <c:v>1375000</c:v>
                </c:pt>
                <c:pt idx="164">
                  <c:v>1375000</c:v>
                </c:pt>
                <c:pt idx="165">
                  <c:v>1500000</c:v>
                </c:pt>
                <c:pt idx="166">
                  <c:v>1500000</c:v>
                </c:pt>
                <c:pt idx="167">
                  <c:v>1500000</c:v>
                </c:pt>
                <c:pt idx="168">
                  <c:v>1500000</c:v>
                </c:pt>
                <c:pt idx="169">
                  <c:v>1625000</c:v>
                </c:pt>
                <c:pt idx="170">
                  <c:v>1625000</c:v>
                </c:pt>
                <c:pt idx="171">
                  <c:v>1625000</c:v>
                </c:pt>
                <c:pt idx="172">
                  <c:v>1750000</c:v>
                </c:pt>
                <c:pt idx="173">
                  <c:v>1750000</c:v>
                </c:pt>
                <c:pt idx="174">
                  <c:v>1750000</c:v>
                </c:pt>
                <c:pt idx="175">
                  <c:v>1750000</c:v>
                </c:pt>
                <c:pt idx="176">
                  <c:v>1875000</c:v>
                </c:pt>
                <c:pt idx="177">
                  <c:v>1875000</c:v>
                </c:pt>
                <c:pt idx="178">
                  <c:v>2000000</c:v>
                </c:pt>
                <c:pt idx="179">
                  <c:v>2000000</c:v>
                </c:pt>
                <c:pt idx="180">
                  <c:v>2000000</c:v>
                </c:pt>
                <c:pt idx="181">
                  <c:v>2125000</c:v>
                </c:pt>
                <c:pt idx="182">
                  <c:v>2125000</c:v>
                </c:pt>
                <c:pt idx="183">
                  <c:v>2250000</c:v>
                </c:pt>
                <c:pt idx="184">
                  <c:v>2250000</c:v>
                </c:pt>
                <c:pt idx="185">
                  <c:v>2250000</c:v>
                </c:pt>
                <c:pt idx="186">
                  <c:v>2375000</c:v>
                </c:pt>
                <c:pt idx="187">
                  <c:v>2500000</c:v>
                </c:pt>
                <c:pt idx="188">
                  <c:v>2500000</c:v>
                </c:pt>
                <c:pt idx="189">
                  <c:v>2750000</c:v>
                </c:pt>
                <c:pt idx="190">
                  <c:v>-1000000</c:v>
                </c:pt>
                <c:pt idx="191">
                  <c:v>-875000</c:v>
                </c:pt>
                <c:pt idx="192">
                  <c:v>-750000</c:v>
                </c:pt>
                <c:pt idx="193">
                  <c:v>-625000</c:v>
                </c:pt>
                <c:pt idx="194">
                  <c:v>-500000</c:v>
                </c:pt>
                <c:pt idx="195">
                  <c:v>-500000</c:v>
                </c:pt>
                <c:pt idx="196">
                  <c:v>-500000</c:v>
                </c:pt>
                <c:pt idx="197">
                  <c:v>-375000</c:v>
                </c:pt>
                <c:pt idx="198">
                  <c:v>-375000</c:v>
                </c:pt>
                <c:pt idx="199">
                  <c:v>-250000</c:v>
                </c:pt>
                <c:pt idx="200">
                  <c:v>-250000</c:v>
                </c:pt>
                <c:pt idx="201">
                  <c:v>-250000</c:v>
                </c:pt>
                <c:pt idx="202">
                  <c:v>-250000</c:v>
                </c:pt>
                <c:pt idx="203">
                  <c:v>-125000</c:v>
                </c:pt>
                <c:pt idx="204">
                  <c:v>-125000</c:v>
                </c:pt>
                <c:pt idx="205">
                  <c:v>-125000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125000</c:v>
                </c:pt>
                <c:pt idx="211">
                  <c:v>125000</c:v>
                </c:pt>
                <c:pt idx="212">
                  <c:v>125000</c:v>
                </c:pt>
                <c:pt idx="213">
                  <c:v>125000</c:v>
                </c:pt>
                <c:pt idx="214">
                  <c:v>125000</c:v>
                </c:pt>
                <c:pt idx="215">
                  <c:v>250000</c:v>
                </c:pt>
                <c:pt idx="216">
                  <c:v>250000</c:v>
                </c:pt>
                <c:pt idx="217">
                  <c:v>250000</c:v>
                </c:pt>
                <c:pt idx="218">
                  <c:v>250000</c:v>
                </c:pt>
                <c:pt idx="219">
                  <c:v>250000</c:v>
                </c:pt>
                <c:pt idx="220">
                  <c:v>375000</c:v>
                </c:pt>
                <c:pt idx="221">
                  <c:v>375000</c:v>
                </c:pt>
                <c:pt idx="222">
                  <c:v>375000</c:v>
                </c:pt>
                <c:pt idx="223">
                  <c:v>375000</c:v>
                </c:pt>
                <c:pt idx="224">
                  <c:v>375000</c:v>
                </c:pt>
                <c:pt idx="225">
                  <c:v>500000</c:v>
                </c:pt>
                <c:pt idx="226">
                  <c:v>500000</c:v>
                </c:pt>
                <c:pt idx="227">
                  <c:v>500000</c:v>
                </c:pt>
                <c:pt idx="228">
                  <c:v>500000</c:v>
                </c:pt>
                <c:pt idx="229">
                  <c:v>500000</c:v>
                </c:pt>
                <c:pt idx="230">
                  <c:v>625000</c:v>
                </c:pt>
                <c:pt idx="231">
                  <c:v>625000</c:v>
                </c:pt>
                <c:pt idx="232">
                  <c:v>625000</c:v>
                </c:pt>
                <c:pt idx="233">
                  <c:v>625000</c:v>
                </c:pt>
                <c:pt idx="234">
                  <c:v>750000</c:v>
                </c:pt>
                <c:pt idx="235">
                  <c:v>750000</c:v>
                </c:pt>
                <c:pt idx="236">
                  <c:v>750000</c:v>
                </c:pt>
                <c:pt idx="237">
                  <c:v>750000</c:v>
                </c:pt>
                <c:pt idx="238">
                  <c:v>750000</c:v>
                </c:pt>
                <c:pt idx="239">
                  <c:v>875000</c:v>
                </c:pt>
                <c:pt idx="240">
                  <c:v>875000</c:v>
                </c:pt>
                <c:pt idx="241">
                  <c:v>875000</c:v>
                </c:pt>
                <c:pt idx="242">
                  <c:v>875000</c:v>
                </c:pt>
                <c:pt idx="243">
                  <c:v>1000000</c:v>
                </c:pt>
                <c:pt idx="244">
                  <c:v>1000000</c:v>
                </c:pt>
                <c:pt idx="245">
                  <c:v>1000000</c:v>
                </c:pt>
                <c:pt idx="246">
                  <c:v>1000000</c:v>
                </c:pt>
                <c:pt idx="247">
                  <c:v>1000000</c:v>
                </c:pt>
                <c:pt idx="248">
                  <c:v>1125000</c:v>
                </c:pt>
                <c:pt idx="249">
                  <c:v>1125000</c:v>
                </c:pt>
                <c:pt idx="250">
                  <c:v>1125000</c:v>
                </c:pt>
                <c:pt idx="251">
                  <c:v>1250000</c:v>
                </c:pt>
                <c:pt idx="252">
                  <c:v>1250000</c:v>
                </c:pt>
                <c:pt idx="253">
                  <c:v>1250000</c:v>
                </c:pt>
                <c:pt idx="254">
                  <c:v>1250000</c:v>
                </c:pt>
                <c:pt idx="255">
                  <c:v>1375000</c:v>
                </c:pt>
                <c:pt idx="256">
                  <c:v>1375000</c:v>
                </c:pt>
                <c:pt idx="257">
                  <c:v>1375000</c:v>
                </c:pt>
                <c:pt idx="258">
                  <c:v>1500000</c:v>
                </c:pt>
                <c:pt idx="259">
                  <c:v>1500000</c:v>
                </c:pt>
                <c:pt idx="260">
                  <c:v>1500000</c:v>
                </c:pt>
                <c:pt idx="261">
                  <c:v>1500000</c:v>
                </c:pt>
                <c:pt idx="262">
                  <c:v>1625000</c:v>
                </c:pt>
                <c:pt idx="263">
                  <c:v>1625000</c:v>
                </c:pt>
                <c:pt idx="264">
                  <c:v>1750000</c:v>
                </c:pt>
                <c:pt idx="265">
                  <c:v>1750000</c:v>
                </c:pt>
                <c:pt idx="266">
                  <c:v>1875000</c:v>
                </c:pt>
                <c:pt idx="267">
                  <c:v>2000000</c:v>
                </c:pt>
                <c:pt idx="268">
                  <c:v>2000000</c:v>
                </c:pt>
                <c:pt idx="269">
                  <c:v>2250000</c:v>
                </c:pt>
                <c:pt idx="270">
                  <c:v>-1750000</c:v>
                </c:pt>
                <c:pt idx="271">
                  <c:v>-1500000</c:v>
                </c:pt>
                <c:pt idx="272">
                  <c:v>-1375000</c:v>
                </c:pt>
                <c:pt idx="273">
                  <c:v>-1250000</c:v>
                </c:pt>
                <c:pt idx="274">
                  <c:v>-1250000</c:v>
                </c:pt>
                <c:pt idx="275">
                  <c:v>-1125000</c:v>
                </c:pt>
                <c:pt idx="276">
                  <c:v>-1125000</c:v>
                </c:pt>
                <c:pt idx="277">
                  <c:v>-1000000</c:v>
                </c:pt>
                <c:pt idx="278">
                  <c:v>-1000000</c:v>
                </c:pt>
                <c:pt idx="279">
                  <c:v>-1000000</c:v>
                </c:pt>
                <c:pt idx="280">
                  <c:v>-875000</c:v>
                </c:pt>
                <c:pt idx="281">
                  <c:v>-875000</c:v>
                </c:pt>
                <c:pt idx="282">
                  <c:v>-750000</c:v>
                </c:pt>
                <c:pt idx="283">
                  <c:v>-750000</c:v>
                </c:pt>
                <c:pt idx="284">
                  <c:v>-750000</c:v>
                </c:pt>
                <c:pt idx="285">
                  <c:v>-750000</c:v>
                </c:pt>
                <c:pt idx="286">
                  <c:v>-750000</c:v>
                </c:pt>
                <c:pt idx="287">
                  <c:v>-625000</c:v>
                </c:pt>
                <c:pt idx="288">
                  <c:v>-625000</c:v>
                </c:pt>
                <c:pt idx="289">
                  <c:v>-625000</c:v>
                </c:pt>
                <c:pt idx="290">
                  <c:v>-625000</c:v>
                </c:pt>
                <c:pt idx="291">
                  <c:v>-500000</c:v>
                </c:pt>
                <c:pt idx="292">
                  <c:v>-500000</c:v>
                </c:pt>
                <c:pt idx="293">
                  <c:v>-500000</c:v>
                </c:pt>
                <c:pt idx="294">
                  <c:v>-500000</c:v>
                </c:pt>
                <c:pt idx="295">
                  <c:v>-500000</c:v>
                </c:pt>
                <c:pt idx="296">
                  <c:v>-375000</c:v>
                </c:pt>
                <c:pt idx="297">
                  <c:v>-375000</c:v>
                </c:pt>
                <c:pt idx="298">
                  <c:v>-375000</c:v>
                </c:pt>
                <c:pt idx="299">
                  <c:v>-375000</c:v>
                </c:pt>
                <c:pt idx="300">
                  <c:v>-250000</c:v>
                </c:pt>
                <c:pt idx="301">
                  <c:v>-250000</c:v>
                </c:pt>
                <c:pt idx="302">
                  <c:v>-250000</c:v>
                </c:pt>
                <c:pt idx="303">
                  <c:v>-250000</c:v>
                </c:pt>
                <c:pt idx="304">
                  <c:v>-250000</c:v>
                </c:pt>
                <c:pt idx="305">
                  <c:v>-125000</c:v>
                </c:pt>
                <c:pt idx="306">
                  <c:v>-125000</c:v>
                </c:pt>
                <c:pt idx="307">
                  <c:v>-125000</c:v>
                </c:pt>
                <c:pt idx="308">
                  <c:v>-125000</c:v>
                </c:pt>
                <c:pt idx="309">
                  <c:v>-125000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125000</c:v>
                </c:pt>
                <c:pt idx="316">
                  <c:v>125000</c:v>
                </c:pt>
                <c:pt idx="317">
                  <c:v>125000</c:v>
                </c:pt>
                <c:pt idx="318">
                  <c:v>125000</c:v>
                </c:pt>
                <c:pt idx="319">
                  <c:v>125000</c:v>
                </c:pt>
                <c:pt idx="320">
                  <c:v>250000</c:v>
                </c:pt>
                <c:pt idx="321">
                  <c:v>250000</c:v>
                </c:pt>
                <c:pt idx="322">
                  <c:v>250000</c:v>
                </c:pt>
                <c:pt idx="323">
                  <c:v>250000</c:v>
                </c:pt>
                <c:pt idx="324">
                  <c:v>250000</c:v>
                </c:pt>
                <c:pt idx="325">
                  <c:v>375000</c:v>
                </c:pt>
                <c:pt idx="326">
                  <c:v>375000</c:v>
                </c:pt>
                <c:pt idx="327">
                  <c:v>375000</c:v>
                </c:pt>
                <c:pt idx="328">
                  <c:v>375000</c:v>
                </c:pt>
                <c:pt idx="329">
                  <c:v>500000</c:v>
                </c:pt>
                <c:pt idx="330">
                  <c:v>500000</c:v>
                </c:pt>
                <c:pt idx="331">
                  <c:v>500000</c:v>
                </c:pt>
                <c:pt idx="332">
                  <c:v>500000</c:v>
                </c:pt>
                <c:pt idx="333">
                  <c:v>500000</c:v>
                </c:pt>
                <c:pt idx="334">
                  <c:v>625000</c:v>
                </c:pt>
                <c:pt idx="335">
                  <c:v>625000</c:v>
                </c:pt>
                <c:pt idx="336">
                  <c:v>625000</c:v>
                </c:pt>
                <c:pt idx="337">
                  <c:v>625000</c:v>
                </c:pt>
                <c:pt idx="338">
                  <c:v>750000</c:v>
                </c:pt>
                <c:pt idx="339">
                  <c:v>750000</c:v>
                </c:pt>
                <c:pt idx="340">
                  <c:v>750000</c:v>
                </c:pt>
                <c:pt idx="341">
                  <c:v>750000</c:v>
                </c:pt>
                <c:pt idx="342">
                  <c:v>750000</c:v>
                </c:pt>
                <c:pt idx="343">
                  <c:v>875000</c:v>
                </c:pt>
                <c:pt idx="344">
                  <c:v>875000</c:v>
                </c:pt>
                <c:pt idx="345">
                  <c:v>1000000</c:v>
                </c:pt>
                <c:pt idx="346">
                  <c:v>1000000</c:v>
                </c:pt>
                <c:pt idx="347">
                  <c:v>1000000</c:v>
                </c:pt>
                <c:pt idx="348">
                  <c:v>1125000</c:v>
                </c:pt>
                <c:pt idx="349">
                  <c:v>1125000</c:v>
                </c:pt>
                <c:pt idx="350">
                  <c:v>1250000</c:v>
                </c:pt>
                <c:pt idx="351">
                  <c:v>1250000</c:v>
                </c:pt>
                <c:pt idx="352">
                  <c:v>1375000</c:v>
                </c:pt>
                <c:pt idx="353">
                  <c:v>1500000</c:v>
                </c:pt>
                <c:pt idx="354">
                  <c:v>1750000</c:v>
                </c:pt>
              </c:numCache>
            </c:numRef>
          </c:xVal>
          <c:yVal>
            <c:numRef>
              <c:f>preference2!$AL$3:$AL$357</c:f>
              <c:numCache>
                <c:formatCode>General</c:formatCode>
                <c:ptCount val="355"/>
                <c:pt idx="0">
                  <c:v>100</c:v>
                </c:pt>
                <c:pt idx="1">
                  <c:v>87.5</c:v>
                </c:pt>
                <c:pt idx="2">
                  <c:v>87.5</c:v>
                </c:pt>
                <c:pt idx="3">
                  <c:v>87.5</c:v>
                </c:pt>
                <c:pt idx="4">
                  <c:v>87.5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62.5</c:v>
                </c:pt>
                <c:pt idx="16">
                  <c:v>62.5</c:v>
                </c:pt>
                <c:pt idx="17">
                  <c:v>62.5</c:v>
                </c:pt>
                <c:pt idx="18">
                  <c:v>62.5</c:v>
                </c:pt>
                <c:pt idx="19">
                  <c:v>62.5</c:v>
                </c:pt>
                <c:pt idx="20">
                  <c:v>62.5</c:v>
                </c:pt>
                <c:pt idx="21">
                  <c:v>62.5</c:v>
                </c:pt>
                <c:pt idx="22">
                  <c:v>62.5</c:v>
                </c:pt>
                <c:pt idx="23">
                  <c:v>62.5</c:v>
                </c:pt>
                <c:pt idx="24">
                  <c:v>62.5</c:v>
                </c:pt>
                <c:pt idx="25">
                  <c:v>62.5</c:v>
                </c:pt>
                <c:pt idx="26">
                  <c:v>62.5</c:v>
                </c:pt>
                <c:pt idx="27">
                  <c:v>62.5</c:v>
                </c:pt>
                <c:pt idx="28">
                  <c:v>62.5</c:v>
                </c:pt>
                <c:pt idx="29">
                  <c:v>62.5</c:v>
                </c:pt>
                <c:pt idx="30">
                  <c:v>62.5</c:v>
                </c:pt>
                <c:pt idx="31">
                  <c:v>62.5</c:v>
                </c:pt>
                <c:pt idx="32">
                  <c:v>62.5</c:v>
                </c:pt>
                <c:pt idx="33">
                  <c:v>62.5</c:v>
                </c:pt>
                <c:pt idx="34">
                  <c:v>62.5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37.5</c:v>
                </c:pt>
                <c:pt idx="71">
                  <c:v>37.5</c:v>
                </c:pt>
                <c:pt idx="72">
                  <c:v>37.5</c:v>
                </c:pt>
                <c:pt idx="73">
                  <c:v>37.5</c:v>
                </c:pt>
                <c:pt idx="74">
                  <c:v>37.5</c:v>
                </c:pt>
                <c:pt idx="75">
                  <c:v>37.5</c:v>
                </c:pt>
                <c:pt idx="76">
                  <c:v>37.5</c:v>
                </c:pt>
                <c:pt idx="77">
                  <c:v>37.5</c:v>
                </c:pt>
                <c:pt idx="78">
                  <c:v>37.5</c:v>
                </c:pt>
                <c:pt idx="79">
                  <c:v>37.5</c:v>
                </c:pt>
                <c:pt idx="80">
                  <c:v>37.5</c:v>
                </c:pt>
                <c:pt idx="81">
                  <c:v>37.5</c:v>
                </c:pt>
                <c:pt idx="82">
                  <c:v>37.5</c:v>
                </c:pt>
                <c:pt idx="83">
                  <c:v>37.5</c:v>
                </c:pt>
                <c:pt idx="84">
                  <c:v>37.5</c:v>
                </c:pt>
                <c:pt idx="85">
                  <c:v>37.5</c:v>
                </c:pt>
                <c:pt idx="86">
                  <c:v>37.5</c:v>
                </c:pt>
                <c:pt idx="87">
                  <c:v>37.5</c:v>
                </c:pt>
                <c:pt idx="88">
                  <c:v>37.5</c:v>
                </c:pt>
                <c:pt idx="89">
                  <c:v>37.5</c:v>
                </c:pt>
                <c:pt idx="90">
                  <c:v>37.5</c:v>
                </c:pt>
                <c:pt idx="91">
                  <c:v>37.5</c:v>
                </c:pt>
                <c:pt idx="92">
                  <c:v>37.5</c:v>
                </c:pt>
                <c:pt idx="93">
                  <c:v>37.5</c:v>
                </c:pt>
                <c:pt idx="94">
                  <c:v>37.5</c:v>
                </c:pt>
                <c:pt idx="95">
                  <c:v>37.5</c:v>
                </c:pt>
                <c:pt idx="96">
                  <c:v>37.5</c:v>
                </c:pt>
                <c:pt idx="97">
                  <c:v>37.5</c:v>
                </c:pt>
                <c:pt idx="98">
                  <c:v>37.5</c:v>
                </c:pt>
                <c:pt idx="99">
                  <c:v>37.5</c:v>
                </c:pt>
                <c:pt idx="100">
                  <c:v>37.5</c:v>
                </c:pt>
                <c:pt idx="101">
                  <c:v>37.5</c:v>
                </c:pt>
                <c:pt idx="102">
                  <c:v>37.5</c:v>
                </c:pt>
                <c:pt idx="103">
                  <c:v>37.5</c:v>
                </c:pt>
                <c:pt idx="104">
                  <c:v>37.5</c:v>
                </c:pt>
                <c:pt idx="105">
                  <c:v>37.5</c:v>
                </c:pt>
                <c:pt idx="106">
                  <c:v>37.5</c:v>
                </c:pt>
                <c:pt idx="107">
                  <c:v>37.5</c:v>
                </c:pt>
                <c:pt idx="108">
                  <c:v>37.5</c:v>
                </c:pt>
                <c:pt idx="109">
                  <c:v>37.5</c:v>
                </c:pt>
                <c:pt idx="110">
                  <c:v>37.5</c:v>
                </c:pt>
                <c:pt idx="111">
                  <c:v>37.5</c:v>
                </c:pt>
                <c:pt idx="112">
                  <c:v>37.5</c:v>
                </c:pt>
                <c:pt idx="113">
                  <c:v>37.5</c:v>
                </c:pt>
                <c:pt idx="114">
                  <c:v>37.5</c:v>
                </c:pt>
                <c:pt idx="115">
                  <c:v>37.5</c:v>
                </c:pt>
                <c:pt idx="116">
                  <c:v>37.5</c:v>
                </c:pt>
                <c:pt idx="117">
                  <c:v>37.5</c:v>
                </c:pt>
                <c:pt idx="118">
                  <c:v>37.5</c:v>
                </c:pt>
                <c:pt idx="119">
                  <c:v>37.5</c:v>
                </c:pt>
                <c:pt idx="120">
                  <c:v>37.5</c:v>
                </c:pt>
                <c:pt idx="121">
                  <c:v>37.5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12.5</c:v>
                </c:pt>
                <c:pt idx="191">
                  <c:v>12.5</c:v>
                </c:pt>
                <c:pt idx="192">
                  <c:v>12.5</c:v>
                </c:pt>
                <c:pt idx="193">
                  <c:v>12.5</c:v>
                </c:pt>
                <c:pt idx="194">
                  <c:v>12.5</c:v>
                </c:pt>
                <c:pt idx="195">
                  <c:v>12.5</c:v>
                </c:pt>
                <c:pt idx="196">
                  <c:v>12.5</c:v>
                </c:pt>
                <c:pt idx="197">
                  <c:v>12.5</c:v>
                </c:pt>
                <c:pt idx="198">
                  <c:v>12.5</c:v>
                </c:pt>
                <c:pt idx="199">
                  <c:v>12.5</c:v>
                </c:pt>
                <c:pt idx="200">
                  <c:v>12.5</c:v>
                </c:pt>
                <c:pt idx="201">
                  <c:v>12.5</c:v>
                </c:pt>
                <c:pt idx="202">
                  <c:v>12.5</c:v>
                </c:pt>
                <c:pt idx="203">
                  <c:v>12.5</c:v>
                </c:pt>
                <c:pt idx="204">
                  <c:v>12.5</c:v>
                </c:pt>
                <c:pt idx="205">
                  <c:v>12.5</c:v>
                </c:pt>
                <c:pt idx="206">
                  <c:v>12.5</c:v>
                </c:pt>
                <c:pt idx="207">
                  <c:v>12.5</c:v>
                </c:pt>
                <c:pt idx="208">
                  <c:v>12.5</c:v>
                </c:pt>
                <c:pt idx="209">
                  <c:v>12.5</c:v>
                </c:pt>
                <c:pt idx="210">
                  <c:v>12.5</c:v>
                </c:pt>
                <c:pt idx="211">
                  <c:v>12.5</c:v>
                </c:pt>
                <c:pt idx="212">
                  <c:v>12.5</c:v>
                </c:pt>
                <c:pt idx="213">
                  <c:v>12.5</c:v>
                </c:pt>
                <c:pt idx="214">
                  <c:v>12.5</c:v>
                </c:pt>
                <c:pt idx="215">
                  <c:v>12.5</c:v>
                </c:pt>
                <c:pt idx="216">
                  <c:v>12.5</c:v>
                </c:pt>
                <c:pt idx="217">
                  <c:v>12.5</c:v>
                </c:pt>
                <c:pt idx="218">
                  <c:v>12.5</c:v>
                </c:pt>
                <c:pt idx="219">
                  <c:v>12.5</c:v>
                </c:pt>
                <c:pt idx="220">
                  <c:v>12.5</c:v>
                </c:pt>
                <c:pt idx="221">
                  <c:v>12.5</c:v>
                </c:pt>
                <c:pt idx="222">
                  <c:v>12.5</c:v>
                </c:pt>
                <c:pt idx="223">
                  <c:v>12.5</c:v>
                </c:pt>
                <c:pt idx="224">
                  <c:v>12.5</c:v>
                </c:pt>
                <c:pt idx="225">
                  <c:v>12.5</c:v>
                </c:pt>
                <c:pt idx="226">
                  <c:v>12.5</c:v>
                </c:pt>
                <c:pt idx="227">
                  <c:v>12.5</c:v>
                </c:pt>
                <c:pt idx="228">
                  <c:v>12.5</c:v>
                </c:pt>
                <c:pt idx="229">
                  <c:v>12.5</c:v>
                </c:pt>
                <c:pt idx="230">
                  <c:v>12.5</c:v>
                </c:pt>
                <c:pt idx="231">
                  <c:v>12.5</c:v>
                </c:pt>
                <c:pt idx="232">
                  <c:v>12.5</c:v>
                </c:pt>
                <c:pt idx="233">
                  <c:v>12.5</c:v>
                </c:pt>
                <c:pt idx="234">
                  <c:v>12.5</c:v>
                </c:pt>
                <c:pt idx="235">
                  <c:v>12.5</c:v>
                </c:pt>
                <c:pt idx="236">
                  <c:v>12.5</c:v>
                </c:pt>
                <c:pt idx="237">
                  <c:v>12.5</c:v>
                </c:pt>
                <c:pt idx="238">
                  <c:v>12.5</c:v>
                </c:pt>
                <c:pt idx="239">
                  <c:v>12.5</c:v>
                </c:pt>
                <c:pt idx="240">
                  <c:v>12.5</c:v>
                </c:pt>
                <c:pt idx="241">
                  <c:v>12.5</c:v>
                </c:pt>
                <c:pt idx="242">
                  <c:v>12.5</c:v>
                </c:pt>
                <c:pt idx="243">
                  <c:v>12.5</c:v>
                </c:pt>
                <c:pt idx="244">
                  <c:v>12.5</c:v>
                </c:pt>
                <c:pt idx="245">
                  <c:v>12.5</c:v>
                </c:pt>
                <c:pt idx="246">
                  <c:v>12.5</c:v>
                </c:pt>
                <c:pt idx="247">
                  <c:v>12.5</c:v>
                </c:pt>
                <c:pt idx="248">
                  <c:v>12.5</c:v>
                </c:pt>
                <c:pt idx="249">
                  <c:v>12.5</c:v>
                </c:pt>
                <c:pt idx="250">
                  <c:v>12.5</c:v>
                </c:pt>
                <c:pt idx="251">
                  <c:v>12.5</c:v>
                </c:pt>
                <c:pt idx="252">
                  <c:v>12.5</c:v>
                </c:pt>
                <c:pt idx="253">
                  <c:v>12.5</c:v>
                </c:pt>
                <c:pt idx="254">
                  <c:v>12.5</c:v>
                </c:pt>
                <c:pt idx="255">
                  <c:v>12.5</c:v>
                </c:pt>
                <c:pt idx="256">
                  <c:v>12.5</c:v>
                </c:pt>
                <c:pt idx="257">
                  <c:v>12.5</c:v>
                </c:pt>
                <c:pt idx="258">
                  <c:v>12.5</c:v>
                </c:pt>
                <c:pt idx="259">
                  <c:v>12.5</c:v>
                </c:pt>
                <c:pt idx="260">
                  <c:v>12.5</c:v>
                </c:pt>
                <c:pt idx="261">
                  <c:v>12.5</c:v>
                </c:pt>
                <c:pt idx="262">
                  <c:v>12.5</c:v>
                </c:pt>
                <c:pt idx="263">
                  <c:v>12.5</c:v>
                </c:pt>
                <c:pt idx="264">
                  <c:v>12.5</c:v>
                </c:pt>
                <c:pt idx="265">
                  <c:v>12.5</c:v>
                </c:pt>
                <c:pt idx="266">
                  <c:v>12.5</c:v>
                </c:pt>
                <c:pt idx="267">
                  <c:v>12.5</c:v>
                </c:pt>
                <c:pt idx="268">
                  <c:v>12.5</c:v>
                </c:pt>
                <c:pt idx="269">
                  <c:v>12.5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A6-4CE6-AE41-32BBA84882F0}"/>
            </c:ext>
          </c:extLst>
        </c:ser>
        <c:ser>
          <c:idx val="1"/>
          <c:order val="1"/>
          <c:tx>
            <c:strRef>
              <c:f>preference2!$Q$1</c:f>
              <c:strCache>
                <c:ptCount val="1"/>
                <c:pt idx="0">
                  <c:v>Pareto Frontier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preference2!$R$3:$R$11</c:f>
              <c:numCache>
                <c:formatCode>"$"#,##0.00</c:formatCode>
                <c:ptCount val="9"/>
                <c:pt idx="0">
                  <c:v>4750000</c:v>
                </c:pt>
                <c:pt idx="1">
                  <c:v>3875000</c:v>
                </c:pt>
                <c:pt idx="2">
                  <c:v>3000000</c:v>
                </c:pt>
                <c:pt idx="3">
                  <c:v>2125000</c:v>
                </c:pt>
                <c:pt idx="4">
                  <c:v>1250000</c:v>
                </c:pt>
                <c:pt idx="5">
                  <c:v>500000</c:v>
                </c:pt>
                <c:pt idx="6">
                  <c:v>-250000</c:v>
                </c:pt>
                <c:pt idx="7">
                  <c:v>-1000000</c:v>
                </c:pt>
                <c:pt idx="8">
                  <c:v>-1750000</c:v>
                </c:pt>
              </c:numCache>
            </c:numRef>
          </c:xVal>
          <c:yVal>
            <c:numRef>
              <c:f>preference2!$Q$3:$Q$11</c:f>
              <c:numCache>
                <c:formatCode>General</c:formatCode>
                <c:ptCount val="9"/>
                <c:pt idx="0">
                  <c:v>100</c:v>
                </c:pt>
                <c:pt idx="1">
                  <c:v>87.5</c:v>
                </c:pt>
                <c:pt idx="2">
                  <c:v>75</c:v>
                </c:pt>
                <c:pt idx="3">
                  <c:v>62.5</c:v>
                </c:pt>
                <c:pt idx="4">
                  <c:v>50</c:v>
                </c:pt>
                <c:pt idx="5">
                  <c:v>37.5</c:v>
                </c:pt>
                <c:pt idx="6">
                  <c:v>25</c:v>
                </c:pt>
                <c:pt idx="7">
                  <c:v>12.5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A6-4CE6-AE41-32BBA84882F0}"/>
            </c:ext>
          </c:extLst>
        </c:ser>
        <c:ser>
          <c:idx val="2"/>
          <c:order val="2"/>
          <c:tx>
            <c:strRef>
              <c:f>preference2!$M$21</c:f>
              <c:strCache>
                <c:ptCount val="1"/>
                <c:pt idx="0">
                  <c:v>Current Point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preference2!$R$22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preference2!$Q$22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A6-4CE6-AE41-32BBA8488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408"/>
        <c:axId val="1999861343"/>
      </c:scatterChart>
      <c:valAx>
        <c:axId val="30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Cost (USD)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861343"/>
        <c:crosses val="autoZero"/>
        <c:crossBetween val="midCat"/>
      </c:valAx>
      <c:valAx>
        <c:axId val="19998613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</a:t>
                </a:r>
                <a:r>
                  <a:rPr lang="en-US" baseline="0"/>
                  <a:t> Score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1</xdr:row>
      <xdr:rowOff>114299</xdr:rowOff>
    </xdr:from>
    <xdr:to>
      <xdr:col>31</xdr:col>
      <xdr:colOff>771525</xdr:colOff>
      <xdr:row>32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2BCEFD-ABE3-4000-8085-C177F1E5B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266700</xdr:colOff>
      <xdr:row>32</xdr:row>
      <xdr:rowOff>152400</xdr:rowOff>
    </xdr:from>
    <xdr:to>
      <xdr:col>31</xdr:col>
      <xdr:colOff>247650</xdr:colOff>
      <xdr:row>63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F92CD22-3C63-4315-A118-450E7ECDE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E9BE25B-785E-4DBC-BB69-7299A783474A}" autoFormatId="16" applyNumberFormats="0" applyBorderFormats="0" applyFontFormats="0" applyPatternFormats="0" applyAlignmentFormats="0" applyWidthHeightFormats="0">
  <queryTableRefresh nextId="8">
    <queryTableFields count="7">
      <queryTableField id="1" name="PA_act_sc" tableColumnId="1"/>
      <queryTableField id="2" name="PA_act_qt" tableColumnId="2"/>
      <queryTableField id="3" name="PA_act_st" tableColumnId="3"/>
      <queryTableField id="4" name="PA_act_it" tableColumnId="4"/>
      <queryTableField id="5" name="Score_tot" tableColumnId="5"/>
      <queryTableField id="6" name="Cost_tot" tableColumnId="6"/>
      <queryTableField id="7" name="Column1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B76124-5972-4C19-B52F-BE16AF6A8D5F}" name="preference2" displayName="preference2" ref="A2:G627" tableType="queryTable" totalsRowShown="0">
  <autoFilter ref="A2:G627" xr:uid="{DFB76124-5972-4C19-B52F-BE16AF6A8D5F}"/>
  <sortState xmlns:xlrd2="http://schemas.microsoft.com/office/spreadsheetml/2017/richdata2" ref="A3:G627">
    <sortCondition descending="1" ref="E2:E627"/>
  </sortState>
  <tableColumns count="7">
    <tableColumn id="1" xr3:uid="{96E25FA9-5DA6-45C2-8878-5DA2F313A34A}" uniqueName="1" name="PA_act_sc" queryTableFieldId="1"/>
    <tableColumn id="2" xr3:uid="{BFD87085-4491-4C1C-8101-52005E520206}" uniqueName="2" name="PA_act_qt" queryTableFieldId="2"/>
    <tableColumn id="3" xr3:uid="{3ACA8470-B1DB-4B61-A2F5-0184D344CA53}" uniqueName="3" name="PA_act_st" queryTableFieldId="3"/>
    <tableColumn id="4" xr3:uid="{6CA033FC-5E4B-48A0-851A-98F134A69C8D}" uniqueName="4" name="PA_act_it" queryTableFieldId="4"/>
    <tableColumn id="5" xr3:uid="{97DBBBD8-A616-4D55-A7FF-84DC4032CA9E}" uniqueName="5" name="Score_tot" queryTableFieldId="5"/>
    <tableColumn id="6" xr3:uid="{61574A3D-CCE6-45EC-88D6-74BFAC63DE51}" uniqueName="6" name="Cost_tot" queryTableFieldId="6"/>
    <tableColumn id="7" xr3:uid="{6BE1AA34-36CB-4693-B40A-DA76EF6541D0}" uniqueName="7" name="Column1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29DC-2F58-4E5A-9B06-7BF1495F7925}">
  <dimension ref="A1:S72"/>
  <sheetViews>
    <sheetView zoomScale="150" zoomScaleNormal="150" workbookViewId="0">
      <selection activeCell="A68" sqref="A68"/>
    </sheetView>
  </sheetViews>
  <sheetFormatPr defaultRowHeight="15" x14ac:dyDescent="0.25"/>
  <cols>
    <col min="1" max="1" width="11.42578125" customWidth="1"/>
    <col min="3" max="3" width="17.42578125" customWidth="1"/>
    <col min="4" max="4" width="19.140625" customWidth="1"/>
    <col min="5" max="5" width="9.5703125" customWidth="1"/>
    <col min="6" max="6" width="17.5703125" customWidth="1"/>
    <col min="9" max="9" width="17.85546875" customWidth="1"/>
    <col min="11" max="11" width="12.42578125" customWidth="1"/>
    <col min="12" max="12" width="13.42578125" customWidth="1"/>
    <col min="13" max="13" width="12.5703125" customWidth="1"/>
  </cols>
  <sheetData>
    <row r="1" spans="1:15" x14ac:dyDescent="0.25">
      <c r="A1" t="s">
        <v>5</v>
      </c>
      <c r="D1" t="s">
        <v>6</v>
      </c>
      <c r="G1" t="s">
        <v>4</v>
      </c>
      <c r="I1" t="s">
        <v>10</v>
      </c>
      <c r="L1" t="s">
        <v>4</v>
      </c>
    </row>
    <row r="2" spans="1:15" x14ac:dyDescent="0.25">
      <c r="B2" t="s">
        <v>27</v>
      </c>
      <c r="D2" t="s">
        <v>29</v>
      </c>
      <c r="E2" t="s">
        <v>28</v>
      </c>
      <c r="F2" t="s">
        <v>9</v>
      </c>
      <c r="G2" t="s">
        <v>11</v>
      </c>
      <c r="I2" t="s">
        <v>7</v>
      </c>
      <c r="J2" t="s">
        <v>8</v>
      </c>
      <c r="K2" t="s">
        <v>9</v>
      </c>
      <c r="L2" t="s">
        <v>11</v>
      </c>
    </row>
    <row r="3" spans="1:15" x14ac:dyDescent="0.25">
      <c r="A3" t="s">
        <v>0</v>
      </c>
      <c r="B3">
        <v>50</v>
      </c>
      <c r="D3">
        <v>2</v>
      </c>
      <c r="E3">
        <v>10</v>
      </c>
      <c r="F3">
        <f>100*D3/E3</f>
        <v>20</v>
      </c>
      <c r="G3">
        <f>B3*F3</f>
        <v>1000</v>
      </c>
      <c r="I3">
        <v>1</v>
      </c>
      <c r="J3">
        <v>10</v>
      </c>
      <c r="K3">
        <f>100*I3/J3</f>
        <v>10</v>
      </c>
      <c r="L3">
        <f>B3*K3</f>
        <v>500</v>
      </c>
    </row>
    <row r="4" spans="1:15" x14ac:dyDescent="0.25">
      <c r="A4" t="s">
        <v>1</v>
      </c>
      <c r="B4">
        <v>30</v>
      </c>
      <c r="D4">
        <v>0.4</v>
      </c>
      <c r="E4">
        <v>4</v>
      </c>
      <c r="F4">
        <f t="shared" ref="F4:F6" si="0">100*D4/E4</f>
        <v>10</v>
      </c>
      <c r="G4">
        <f t="shared" ref="G4:G6" si="1">B4*F4</f>
        <v>300</v>
      </c>
      <c r="I4">
        <v>1</v>
      </c>
      <c r="J4">
        <v>4</v>
      </c>
      <c r="K4">
        <f>100*I4/J4</f>
        <v>25</v>
      </c>
      <c r="L4">
        <f t="shared" ref="L4:L6" si="2">B4*K4</f>
        <v>750</v>
      </c>
    </row>
    <row r="5" spans="1:15" x14ac:dyDescent="0.25">
      <c r="A5" t="s">
        <v>2</v>
      </c>
      <c r="B5">
        <v>15</v>
      </c>
      <c r="D5">
        <v>0.81</v>
      </c>
      <c r="E5">
        <v>2.7</v>
      </c>
      <c r="F5">
        <f t="shared" si="0"/>
        <v>29.999999999999996</v>
      </c>
      <c r="G5">
        <f t="shared" si="1"/>
        <v>449.99999999999994</v>
      </c>
      <c r="I5">
        <f>2.7*0.8</f>
        <v>2.16</v>
      </c>
      <c r="J5">
        <v>2.7</v>
      </c>
      <c r="K5">
        <f>100*I5/J5</f>
        <v>80</v>
      </c>
      <c r="L5">
        <f t="shared" si="2"/>
        <v>1200</v>
      </c>
    </row>
    <row r="6" spans="1:15" x14ac:dyDescent="0.25">
      <c r="A6" t="s">
        <v>3</v>
      </c>
      <c r="B6">
        <v>5</v>
      </c>
      <c r="D6">
        <v>0.15</v>
      </c>
      <c r="E6">
        <v>1</v>
      </c>
      <c r="F6">
        <f t="shared" si="0"/>
        <v>15</v>
      </c>
      <c r="G6">
        <f t="shared" si="1"/>
        <v>75</v>
      </c>
      <c r="I6">
        <v>0.45</v>
      </c>
      <c r="J6">
        <v>1</v>
      </c>
      <c r="K6">
        <f>100*I6/J6</f>
        <v>45</v>
      </c>
      <c r="L6">
        <f t="shared" si="2"/>
        <v>225</v>
      </c>
    </row>
    <row r="7" spans="1:15" x14ac:dyDescent="0.25">
      <c r="A7" t="s">
        <v>4</v>
      </c>
      <c r="B7">
        <f>SUM(B3:B6)</f>
        <v>100</v>
      </c>
      <c r="G7" s="1">
        <f>SUM(G3:G6)</f>
        <v>1825</v>
      </c>
      <c r="L7" s="1">
        <f>SUM(L3:L6)</f>
        <v>2675</v>
      </c>
      <c r="M7" t="s">
        <v>12</v>
      </c>
      <c r="O7" s="1" t="str">
        <f>IF((L7&gt;G7), "PF2", "PF1")</f>
        <v>PF2</v>
      </c>
    </row>
    <row r="12" spans="1:15" x14ac:dyDescent="0.25">
      <c r="A12" t="s">
        <v>14</v>
      </c>
    </row>
    <row r="13" spans="1:15" x14ac:dyDescent="0.25">
      <c r="A13" t="s">
        <v>5</v>
      </c>
      <c r="D13" t="s">
        <v>6</v>
      </c>
      <c r="G13" t="s">
        <v>4</v>
      </c>
      <c r="I13" t="s">
        <v>10</v>
      </c>
      <c r="L13" t="s">
        <v>4</v>
      </c>
    </row>
    <row r="14" spans="1:15" x14ac:dyDescent="0.25">
      <c r="D14" t="s">
        <v>7</v>
      </c>
      <c r="E14" t="s">
        <v>8</v>
      </c>
      <c r="F14" t="s">
        <v>9</v>
      </c>
      <c r="G14" t="s">
        <v>11</v>
      </c>
      <c r="I14" t="s">
        <v>7</v>
      </c>
      <c r="J14" t="s">
        <v>8</v>
      </c>
      <c r="K14" t="s">
        <v>9</v>
      </c>
      <c r="L14" t="s">
        <v>11</v>
      </c>
    </row>
    <row r="15" spans="1:15" x14ac:dyDescent="0.25">
      <c r="A15" t="s">
        <v>0</v>
      </c>
      <c r="B15">
        <v>50</v>
      </c>
      <c r="D15">
        <v>2</v>
      </c>
      <c r="E15">
        <v>10</v>
      </c>
      <c r="F15">
        <f>100*D15/E15</f>
        <v>20</v>
      </c>
      <c r="G15">
        <f>B15*F15</f>
        <v>1000</v>
      </c>
      <c r="I15">
        <v>1</v>
      </c>
      <c r="J15">
        <v>10</v>
      </c>
      <c r="K15">
        <f>100*I15/J15</f>
        <v>10</v>
      </c>
      <c r="L15">
        <f>B15*K15</f>
        <v>500</v>
      </c>
    </row>
    <row r="16" spans="1:15" x14ac:dyDescent="0.25">
      <c r="A16" t="s">
        <v>1</v>
      </c>
      <c r="B16">
        <v>30</v>
      </c>
      <c r="D16">
        <v>0.4</v>
      </c>
      <c r="E16">
        <v>4</v>
      </c>
      <c r="F16">
        <f t="shared" ref="F16:F18" si="3">100*D16/E16</f>
        <v>10</v>
      </c>
      <c r="G16">
        <f t="shared" ref="G16:G18" si="4">B16*F16</f>
        <v>300</v>
      </c>
      <c r="I16">
        <v>1</v>
      </c>
      <c r="J16">
        <v>4</v>
      </c>
      <c r="K16">
        <f>100*I16/J16</f>
        <v>25</v>
      </c>
      <c r="L16">
        <f t="shared" ref="L16:L18" si="5">B16*K16</f>
        <v>750</v>
      </c>
    </row>
    <row r="17" spans="1:17" x14ac:dyDescent="0.25">
      <c r="A17" t="s">
        <v>2</v>
      </c>
      <c r="B17">
        <v>15</v>
      </c>
      <c r="D17">
        <v>0.81</v>
      </c>
      <c r="E17">
        <v>2.7</v>
      </c>
      <c r="F17">
        <f t="shared" si="3"/>
        <v>29.999999999999996</v>
      </c>
      <c r="G17">
        <f t="shared" si="4"/>
        <v>449.99999999999994</v>
      </c>
      <c r="I17">
        <v>2.16</v>
      </c>
      <c r="J17">
        <v>2.7</v>
      </c>
      <c r="K17">
        <f>100*I17/J17</f>
        <v>80</v>
      </c>
      <c r="L17">
        <f t="shared" si="5"/>
        <v>1200</v>
      </c>
    </row>
    <row r="18" spans="1:17" x14ac:dyDescent="0.25">
      <c r="A18" t="s">
        <v>3</v>
      </c>
      <c r="B18">
        <v>5</v>
      </c>
      <c r="D18">
        <v>0.15</v>
      </c>
      <c r="E18">
        <v>1</v>
      </c>
      <c r="F18">
        <f t="shared" si="3"/>
        <v>15</v>
      </c>
      <c r="G18">
        <f t="shared" si="4"/>
        <v>75</v>
      </c>
      <c r="I18">
        <v>0.45</v>
      </c>
      <c r="J18">
        <v>1</v>
      </c>
      <c r="K18">
        <f>100*I18/J18</f>
        <v>45</v>
      </c>
      <c r="L18">
        <f t="shared" si="5"/>
        <v>225</v>
      </c>
    </row>
    <row r="19" spans="1:17" x14ac:dyDescent="0.25">
      <c r="A19" t="s">
        <v>4</v>
      </c>
      <c r="B19">
        <f>SUM(B15:B18)</f>
        <v>100</v>
      </c>
      <c r="G19" s="1">
        <f>SUM(G15:G18)</f>
        <v>1825</v>
      </c>
      <c r="L19" s="1">
        <f>SUM(L15:L18)</f>
        <v>2675</v>
      </c>
      <c r="M19" t="s">
        <v>13</v>
      </c>
      <c r="O19" s="1" t="str">
        <f>IF((L19&gt;G19), "PF2", "PF1")</f>
        <v>PF2</v>
      </c>
    </row>
    <row r="21" spans="1:17" x14ac:dyDescent="0.25">
      <c r="A21" t="s">
        <v>15</v>
      </c>
    </row>
    <row r="22" spans="1:17" x14ac:dyDescent="0.25">
      <c r="A22" t="s">
        <v>5</v>
      </c>
      <c r="D22" t="s">
        <v>6</v>
      </c>
      <c r="F22" t="s">
        <v>16</v>
      </c>
      <c r="H22" t="s">
        <v>4</v>
      </c>
      <c r="J22" t="s">
        <v>10</v>
      </c>
      <c r="L22" t="s">
        <v>18</v>
      </c>
      <c r="N22" t="s">
        <v>4</v>
      </c>
    </row>
    <row r="23" spans="1:17" x14ac:dyDescent="0.25">
      <c r="D23" t="s">
        <v>7</v>
      </c>
      <c r="E23" t="s">
        <v>8</v>
      </c>
      <c r="F23" t="s">
        <v>17</v>
      </c>
      <c r="G23" t="s">
        <v>9</v>
      </c>
      <c r="H23" t="s">
        <v>11</v>
      </c>
      <c r="J23" t="s">
        <v>7</v>
      </c>
      <c r="K23" t="s">
        <v>8</v>
      </c>
      <c r="L23" t="s">
        <v>17</v>
      </c>
      <c r="M23" t="s">
        <v>9</v>
      </c>
      <c r="N23" t="s">
        <v>11</v>
      </c>
    </row>
    <row r="24" spans="1:17" x14ac:dyDescent="0.25">
      <c r="A24" t="s">
        <v>0</v>
      </c>
      <c r="B24">
        <v>50</v>
      </c>
      <c r="D24">
        <v>2</v>
      </c>
      <c r="E24">
        <v>10</v>
      </c>
      <c r="F24">
        <v>30</v>
      </c>
      <c r="G24">
        <f>100*D24/F24</f>
        <v>6.666666666666667</v>
      </c>
      <c r="H24">
        <f>B24*G24</f>
        <v>333.33333333333337</v>
      </c>
      <c r="J24">
        <v>1</v>
      </c>
      <c r="K24">
        <v>10</v>
      </c>
      <c r="L24">
        <v>30</v>
      </c>
      <c r="M24">
        <f>100*J24/L24</f>
        <v>3.3333333333333335</v>
      </c>
      <c r="N24">
        <f>B24*M24</f>
        <v>166.66666666666669</v>
      </c>
    </row>
    <row r="25" spans="1:17" x14ac:dyDescent="0.25">
      <c r="A25" t="s">
        <v>1</v>
      </c>
      <c r="B25">
        <v>30</v>
      </c>
      <c r="D25">
        <v>0.4</v>
      </c>
      <c r="E25">
        <v>4</v>
      </c>
      <c r="F25">
        <v>15</v>
      </c>
      <c r="G25">
        <f t="shared" ref="G25:G27" si="6">100*D25/F25</f>
        <v>2.6666666666666665</v>
      </c>
      <c r="H25">
        <f>B25*G25</f>
        <v>80</v>
      </c>
      <c r="J25">
        <v>1</v>
      </c>
      <c r="K25">
        <v>4</v>
      </c>
      <c r="L25">
        <v>15</v>
      </c>
      <c r="M25">
        <f t="shared" ref="M25:M27" si="7">100*J25/L25</f>
        <v>6.666666666666667</v>
      </c>
      <c r="N25">
        <f>B25*M25</f>
        <v>200</v>
      </c>
    </row>
    <row r="26" spans="1:17" x14ac:dyDescent="0.25">
      <c r="A26" t="s">
        <v>2</v>
      </c>
      <c r="B26">
        <v>15</v>
      </c>
      <c r="D26">
        <v>0.81</v>
      </c>
      <c r="E26">
        <v>2.7</v>
      </c>
      <c r="F26">
        <v>5</v>
      </c>
      <c r="G26">
        <f t="shared" si="6"/>
        <v>16.2</v>
      </c>
      <c r="H26">
        <f>B26*G26</f>
        <v>243</v>
      </c>
      <c r="J26">
        <f>2.7*0.8</f>
        <v>2.16</v>
      </c>
      <c r="K26">
        <v>2.7</v>
      </c>
      <c r="L26">
        <v>5</v>
      </c>
      <c r="M26">
        <f t="shared" si="7"/>
        <v>43.2</v>
      </c>
      <c r="N26">
        <f>B26*M26</f>
        <v>648</v>
      </c>
    </row>
    <row r="27" spans="1:17" x14ac:dyDescent="0.25">
      <c r="A27" t="s">
        <v>3</v>
      </c>
      <c r="B27">
        <v>5</v>
      </c>
      <c r="D27">
        <v>0.15</v>
      </c>
      <c r="E27">
        <v>1</v>
      </c>
      <c r="F27">
        <v>3</v>
      </c>
      <c r="G27">
        <f t="shared" si="6"/>
        <v>5</v>
      </c>
      <c r="H27">
        <f>B27*G27</f>
        <v>25</v>
      </c>
      <c r="J27">
        <v>0.45</v>
      </c>
      <c r="K27">
        <v>1</v>
      </c>
      <c r="L27">
        <v>3</v>
      </c>
      <c r="M27">
        <f t="shared" si="7"/>
        <v>15</v>
      </c>
      <c r="N27">
        <f>B27*M27</f>
        <v>75</v>
      </c>
    </row>
    <row r="28" spans="1:17" x14ac:dyDescent="0.25">
      <c r="A28" t="s">
        <v>4</v>
      </c>
      <c r="B28">
        <f>SUM(B24:B27)</f>
        <v>100</v>
      </c>
      <c r="H28" s="1">
        <f>SUM(H24:H27)</f>
        <v>681.33333333333337</v>
      </c>
      <c r="N28" s="1">
        <f>SUM(N24:N27)</f>
        <v>1089.6666666666667</v>
      </c>
      <c r="O28" t="s">
        <v>12</v>
      </c>
      <c r="Q28" s="1" t="str">
        <f>IF((N28&gt;H28), "PF2", "PF1")</f>
        <v>PF2</v>
      </c>
    </row>
    <row r="30" spans="1:17" x14ac:dyDescent="0.25">
      <c r="A30" t="s">
        <v>19</v>
      </c>
    </row>
    <row r="31" spans="1:17" x14ac:dyDescent="0.25">
      <c r="A31" t="s">
        <v>5</v>
      </c>
      <c r="D31" t="s">
        <v>6</v>
      </c>
      <c r="F31" t="s">
        <v>16</v>
      </c>
      <c r="G31" t="s">
        <v>20</v>
      </c>
      <c r="I31" t="s">
        <v>4</v>
      </c>
      <c r="K31" t="s">
        <v>10</v>
      </c>
      <c r="M31" t="s">
        <v>18</v>
      </c>
      <c r="N31" t="s">
        <v>20</v>
      </c>
      <c r="P31" t="s">
        <v>4</v>
      </c>
    </row>
    <row r="32" spans="1:17" x14ac:dyDescent="0.25">
      <c r="D32" t="s">
        <v>7</v>
      </c>
      <c r="E32" t="s">
        <v>8</v>
      </c>
      <c r="F32" t="s">
        <v>17</v>
      </c>
      <c r="G32" t="s">
        <v>21</v>
      </c>
      <c r="H32" t="s">
        <v>9</v>
      </c>
      <c r="I32" t="s">
        <v>11</v>
      </c>
      <c r="K32" t="s">
        <v>7</v>
      </c>
      <c r="L32" t="s">
        <v>8</v>
      </c>
      <c r="M32" t="s">
        <v>17</v>
      </c>
      <c r="N32" t="s">
        <v>21</v>
      </c>
      <c r="O32" t="s">
        <v>9</v>
      </c>
      <c r="P32" t="s">
        <v>11</v>
      </c>
    </row>
    <row r="33" spans="1:19" x14ac:dyDescent="0.25">
      <c r="A33" t="s">
        <v>0</v>
      </c>
      <c r="B33">
        <v>50</v>
      </c>
      <c r="D33">
        <v>2</v>
      </c>
      <c r="E33">
        <v>10</v>
      </c>
      <c r="F33">
        <v>30</v>
      </c>
      <c r="G33">
        <f>E33/F33</f>
        <v>0.33333333333333331</v>
      </c>
      <c r="H33">
        <f>100*G33*D33/E33</f>
        <v>6.6666666666666661</v>
      </c>
      <c r="I33">
        <f>B33*H33</f>
        <v>333.33333333333331</v>
      </c>
      <c r="K33">
        <v>1</v>
      </c>
      <c r="L33">
        <v>10</v>
      </c>
      <c r="M33">
        <v>30</v>
      </c>
      <c r="N33">
        <f>L33/M33</f>
        <v>0.33333333333333331</v>
      </c>
      <c r="O33">
        <f>100*N33*K33/L33</f>
        <v>3.333333333333333</v>
      </c>
      <c r="P33">
        <f>B33*O33</f>
        <v>166.66666666666666</v>
      </c>
    </row>
    <row r="34" spans="1:19" x14ac:dyDescent="0.25">
      <c r="A34" t="s">
        <v>1</v>
      </c>
      <c r="B34">
        <v>30</v>
      </c>
      <c r="D34">
        <v>0.4</v>
      </c>
      <c r="E34">
        <v>4</v>
      </c>
      <c r="F34">
        <v>15</v>
      </c>
      <c r="G34">
        <f t="shared" ref="G34:G36" si="8">E34/F34</f>
        <v>0.26666666666666666</v>
      </c>
      <c r="H34">
        <f t="shared" ref="H34:H36" si="9">100*G34*D34/E34</f>
        <v>2.666666666666667</v>
      </c>
      <c r="I34">
        <f t="shared" ref="I34:I36" si="10">B34*H34</f>
        <v>80.000000000000014</v>
      </c>
      <c r="K34">
        <v>1</v>
      </c>
      <c r="L34">
        <v>4</v>
      </c>
      <c r="M34">
        <v>15</v>
      </c>
      <c r="N34">
        <f t="shared" ref="N34:N36" si="11">L34/M34</f>
        <v>0.26666666666666666</v>
      </c>
      <c r="O34">
        <f t="shared" ref="O34:O36" si="12">100*N34*K34/L34</f>
        <v>6.666666666666667</v>
      </c>
      <c r="P34">
        <f>B34*O34</f>
        <v>200</v>
      </c>
    </row>
    <row r="35" spans="1:19" x14ac:dyDescent="0.25">
      <c r="A35" t="s">
        <v>2</v>
      </c>
      <c r="B35">
        <v>15</v>
      </c>
      <c r="D35">
        <v>0.81</v>
      </c>
      <c r="E35">
        <v>2.7</v>
      </c>
      <c r="F35">
        <v>5</v>
      </c>
      <c r="G35">
        <f t="shared" si="8"/>
        <v>0.54</v>
      </c>
      <c r="H35">
        <f t="shared" si="9"/>
        <v>16.2</v>
      </c>
      <c r="I35">
        <f t="shared" si="10"/>
        <v>243</v>
      </c>
      <c r="K35">
        <v>2.16</v>
      </c>
      <c r="L35">
        <v>2.7</v>
      </c>
      <c r="M35">
        <v>5</v>
      </c>
      <c r="N35">
        <f t="shared" si="11"/>
        <v>0.54</v>
      </c>
      <c r="O35">
        <f t="shared" si="12"/>
        <v>43.2</v>
      </c>
      <c r="P35">
        <f>B35*O35</f>
        <v>648</v>
      </c>
    </row>
    <row r="36" spans="1:19" x14ac:dyDescent="0.25">
      <c r="A36" t="s">
        <v>3</v>
      </c>
      <c r="B36">
        <v>5</v>
      </c>
      <c r="D36">
        <v>0.15</v>
      </c>
      <c r="E36">
        <v>1</v>
      </c>
      <c r="F36">
        <v>3</v>
      </c>
      <c r="G36">
        <f t="shared" si="8"/>
        <v>0.33333333333333331</v>
      </c>
      <c r="H36">
        <f t="shared" si="9"/>
        <v>4.9999999999999991</v>
      </c>
      <c r="I36">
        <f t="shared" si="10"/>
        <v>24.999999999999996</v>
      </c>
      <c r="K36">
        <v>0.45</v>
      </c>
      <c r="L36">
        <v>1</v>
      </c>
      <c r="M36">
        <v>3</v>
      </c>
      <c r="N36">
        <f t="shared" si="11"/>
        <v>0.33333333333333331</v>
      </c>
      <c r="O36">
        <f t="shared" si="12"/>
        <v>14.999999999999998</v>
      </c>
      <c r="P36">
        <f>B36*O36</f>
        <v>74.999999999999986</v>
      </c>
    </row>
    <row r="37" spans="1:19" x14ac:dyDescent="0.25">
      <c r="A37" t="s">
        <v>4</v>
      </c>
      <c r="B37">
        <f>SUM(B33:B36)</f>
        <v>100</v>
      </c>
      <c r="I37" s="1">
        <f>SUM(I33:I36)</f>
        <v>681.33333333333326</v>
      </c>
      <c r="P37" s="1">
        <f>SUM(P33:P36)</f>
        <v>1089.6666666666665</v>
      </c>
      <c r="Q37" t="s">
        <v>12</v>
      </c>
      <c r="S37" s="1" t="str">
        <f>IF((P37&gt;I37), "PF2", "PF1")</f>
        <v>PF2</v>
      </c>
    </row>
    <row r="38" spans="1:19" x14ac:dyDescent="0.25">
      <c r="A38" t="s">
        <v>22</v>
      </c>
    </row>
    <row r="39" spans="1:19" x14ac:dyDescent="0.25">
      <c r="A39" t="s">
        <v>23</v>
      </c>
    </row>
    <row r="40" spans="1:19" x14ac:dyDescent="0.25">
      <c r="F40" t="s">
        <v>24</v>
      </c>
      <c r="L40" t="s">
        <v>24</v>
      </c>
    </row>
    <row r="41" spans="1:19" x14ac:dyDescent="0.25">
      <c r="A41" t="s">
        <v>5</v>
      </c>
      <c r="D41" t="s">
        <v>6</v>
      </c>
      <c r="F41" t="s">
        <v>20</v>
      </c>
      <c r="H41" t="s">
        <v>4</v>
      </c>
      <c r="J41" t="s">
        <v>10</v>
      </c>
      <c r="L41" t="s">
        <v>20</v>
      </c>
      <c r="N41" t="s">
        <v>4</v>
      </c>
    </row>
    <row r="42" spans="1:19" x14ac:dyDescent="0.25">
      <c r="D42" t="s">
        <v>7</v>
      </c>
      <c r="E42" t="s">
        <v>8</v>
      </c>
      <c r="F42" t="s">
        <v>21</v>
      </c>
      <c r="G42" t="s">
        <v>9</v>
      </c>
      <c r="H42" t="s">
        <v>11</v>
      </c>
      <c r="J42" t="s">
        <v>7</v>
      </c>
      <c r="K42" t="s">
        <v>8</v>
      </c>
      <c r="L42" t="s">
        <v>21</v>
      </c>
      <c r="M42" t="s">
        <v>9</v>
      </c>
      <c r="N42" t="s">
        <v>11</v>
      </c>
    </row>
    <row r="43" spans="1:19" x14ac:dyDescent="0.25">
      <c r="A43" t="s">
        <v>0</v>
      </c>
      <c r="B43">
        <v>50</v>
      </c>
      <c r="D43">
        <v>2</v>
      </c>
      <c r="E43">
        <v>10</v>
      </c>
      <c r="F43">
        <v>0.24929999999999999</v>
      </c>
      <c r="G43">
        <f>100*F43*D43/E43</f>
        <v>4.9859999999999998</v>
      </c>
      <c r="H43">
        <f>B43*G43</f>
        <v>249.29999999999998</v>
      </c>
      <c r="J43">
        <v>1</v>
      </c>
      <c r="K43">
        <v>10</v>
      </c>
      <c r="L43">
        <v>1</v>
      </c>
      <c r="M43">
        <f>100*L43*J43/K43</f>
        <v>10</v>
      </c>
      <c r="N43">
        <f>B43*M43</f>
        <v>500</v>
      </c>
    </row>
    <row r="44" spans="1:19" x14ac:dyDescent="0.25">
      <c r="A44" t="s">
        <v>1</v>
      </c>
      <c r="B44">
        <v>30</v>
      </c>
      <c r="D44">
        <v>0.4</v>
      </c>
      <c r="E44">
        <v>4</v>
      </c>
      <c r="F44">
        <v>1</v>
      </c>
      <c r="G44">
        <f>100*F44*D44/E44</f>
        <v>10</v>
      </c>
      <c r="H44">
        <f>B44*G44</f>
        <v>300</v>
      </c>
      <c r="J44">
        <v>1</v>
      </c>
      <c r="K44">
        <v>4</v>
      </c>
      <c r="L44">
        <v>1</v>
      </c>
      <c r="M44">
        <f>100*L44*J44/K44</f>
        <v>25</v>
      </c>
      <c r="N44">
        <f>B44*M44</f>
        <v>750</v>
      </c>
    </row>
    <row r="45" spans="1:19" x14ac:dyDescent="0.25">
      <c r="A45" t="s">
        <v>2</v>
      </c>
      <c r="B45">
        <v>15</v>
      </c>
      <c r="D45">
        <v>0.81</v>
      </c>
      <c r="E45">
        <v>2.7</v>
      </c>
      <c r="F45">
        <v>1</v>
      </c>
      <c r="G45">
        <f>100*F45*D45/E45</f>
        <v>29.999999999999996</v>
      </c>
      <c r="H45">
        <f>B45*G45</f>
        <v>449.99999999999994</v>
      </c>
      <c r="J45">
        <v>2.16</v>
      </c>
      <c r="K45">
        <v>2.7</v>
      </c>
      <c r="L45">
        <v>1</v>
      </c>
      <c r="M45">
        <f>100*L45*J45/K45</f>
        <v>80</v>
      </c>
      <c r="N45">
        <f>B45*M45</f>
        <v>1200</v>
      </c>
    </row>
    <row r="46" spans="1:19" x14ac:dyDescent="0.25">
      <c r="A46" t="s">
        <v>3</v>
      </c>
      <c r="B46">
        <v>5</v>
      </c>
      <c r="D46">
        <v>0.15</v>
      </c>
      <c r="E46">
        <v>1</v>
      </c>
      <c r="F46">
        <v>1</v>
      </c>
      <c r="G46">
        <f>100*F46*D46/E46</f>
        <v>15</v>
      </c>
      <c r="H46">
        <f>B46*G46</f>
        <v>75</v>
      </c>
      <c r="J46">
        <v>0.45</v>
      </c>
      <c r="K46">
        <v>1</v>
      </c>
      <c r="L46">
        <v>1</v>
      </c>
      <c r="M46">
        <f>100*L46*J46/K46</f>
        <v>45</v>
      </c>
      <c r="N46">
        <f>B46*M46</f>
        <v>225</v>
      </c>
    </row>
    <row r="47" spans="1:19" x14ac:dyDescent="0.25">
      <c r="A47" t="s">
        <v>4</v>
      </c>
      <c r="B47">
        <f>SUM(B43:B46)</f>
        <v>100</v>
      </c>
      <c r="H47" s="1">
        <f>SUM(H43:H46)</f>
        <v>1074.3</v>
      </c>
      <c r="N47" s="1">
        <f>SUM(N43:N46)</f>
        <v>2675</v>
      </c>
      <c r="O47" t="s">
        <v>12</v>
      </c>
      <c r="Q47" s="1" t="str">
        <f>IF((N47&gt;H47), "PF2", "PF1")</f>
        <v>PF2</v>
      </c>
    </row>
    <row r="49" spans="1:13" x14ac:dyDescent="0.25">
      <c r="A49" t="s">
        <v>40</v>
      </c>
    </row>
    <row r="50" spans="1:13" x14ac:dyDescent="0.25">
      <c r="A50" t="s">
        <v>25</v>
      </c>
    </row>
    <row r="52" spans="1:13" x14ac:dyDescent="0.25">
      <c r="F52" t="s">
        <v>49</v>
      </c>
      <c r="I52" t="s">
        <v>50</v>
      </c>
    </row>
    <row r="53" spans="1:13" x14ac:dyDescent="0.25">
      <c r="B53" t="s">
        <v>55</v>
      </c>
      <c r="C53" t="s">
        <v>44</v>
      </c>
      <c r="D53" t="s">
        <v>48</v>
      </c>
      <c r="F53" t="s">
        <v>47</v>
      </c>
      <c r="I53" t="s">
        <v>47</v>
      </c>
    </row>
    <row r="54" spans="1:13" x14ac:dyDescent="0.25">
      <c r="A54" t="s">
        <v>54</v>
      </c>
      <c r="B54" t="s">
        <v>41</v>
      </c>
      <c r="C54" t="s">
        <v>45</v>
      </c>
      <c r="D54" t="s">
        <v>42</v>
      </c>
      <c r="F54" t="s">
        <v>46</v>
      </c>
      <c r="G54" t="s">
        <v>51</v>
      </c>
      <c r="I54" t="s">
        <v>46</v>
      </c>
      <c r="J54" t="s">
        <v>51</v>
      </c>
    </row>
    <row r="55" spans="1:13" x14ac:dyDescent="0.25">
      <c r="A55" t="s">
        <v>0</v>
      </c>
      <c r="B55">
        <v>50</v>
      </c>
      <c r="C55">
        <v>10</v>
      </c>
      <c r="D55">
        <v>1</v>
      </c>
      <c r="F55">
        <v>2</v>
      </c>
      <c r="G55">
        <f>100*B55*(F55/C55)*D55</f>
        <v>1000</v>
      </c>
      <c r="I55">
        <v>1</v>
      </c>
      <c r="J55">
        <f>100*B55*(I55/C55)*D55</f>
        <v>500</v>
      </c>
    </row>
    <row r="56" spans="1:13" x14ac:dyDescent="0.25">
      <c r="A56" t="s">
        <v>1</v>
      </c>
      <c r="B56">
        <v>30</v>
      </c>
      <c r="C56">
        <v>4</v>
      </c>
      <c r="D56">
        <v>1</v>
      </c>
      <c r="F56">
        <v>0.4</v>
      </c>
      <c r="G56">
        <f>100*B56*(F56/C56)*D56</f>
        <v>300</v>
      </c>
      <c r="I56">
        <v>1</v>
      </c>
      <c r="J56">
        <f>100*B56*(I56/C56)*D56</f>
        <v>750</v>
      </c>
    </row>
    <row r="57" spans="1:13" x14ac:dyDescent="0.25">
      <c r="A57" t="s">
        <v>2</v>
      </c>
      <c r="B57">
        <v>15</v>
      </c>
      <c r="C57">
        <v>2.7</v>
      </c>
      <c r="D57">
        <v>1</v>
      </c>
      <c r="F57">
        <v>0.81</v>
      </c>
      <c r="G57">
        <f>100*B57*(F57/C57)*D57</f>
        <v>450</v>
      </c>
      <c r="I57">
        <v>2.16</v>
      </c>
      <c r="J57">
        <f>100*B57*(I57/C57)*D57</f>
        <v>1200</v>
      </c>
    </row>
    <row r="58" spans="1:13" x14ac:dyDescent="0.25">
      <c r="A58" t="s">
        <v>3</v>
      </c>
      <c r="B58">
        <v>5</v>
      </c>
      <c r="C58">
        <v>1</v>
      </c>
      <c r="D58">
        <v>1</v>
      </c>
      <c r="F58">
        <v>0.15</v>
      </c>
      <c r="G58">
        <f>100*B58*(F58/C58)*D58</f>
        <v>75</v>
      </c>
      <c r="I58">
        <v>0.45</v>
      </c>
      <c r="J58">
        <f>100*B58*(I58/C58)*D58</f>
        <v>225</v>
      </c>
    </row>
    <row r="59" spans="1:13" x14ac:dyDescent="0.25">
      <c r="A59" t="s">
        <v>4</v>
      </c>
      <c r="B59">
        <f>SUM(B55:B58)</f>
        <v>100</v>
      </c>
      <c r="F59" t="s">
        <v>56</v>
      </c>
      <c r="G59" s="1">
        <f>SUM(G55:G58)</f>
        <v>1825</v>
      </c>
      <c r="J59" s="1">
        <f>SUM(J55:J58)</f>
        <v>2675</v>
      </c>
      <c r="K59" t="s">
        <v>43</v>
      </c>
      <c r="L59" s="1" t="str">
        <f>IF((J59&gt;G59), "PF2", "PF1")</f>
        <v>PF2</v>
      </c>
      <c r="M59" s="1"/>
    </row>
    <row r="61" spans="1:13" x14ac:dyDescent="0.25">
      <c r="G61" t="s">
        <v>52</v>
      </c>
    </row>
    <row r="62" spans="1:13" x14ac:dyDescent="0.25">
      <c r="G62" t="s">
        <v>53</v>
      </c>
    </row>
    <row r="63" spans="1:13" x14ac:dyDescent="0.25">
      <c r="A63" t="s">
        <v>57</v>
      </c>
    </row>
    <row r="65" spans="1:12" x14ac:dyDescent="0.25">
      <c r="F65" t="s">
        <v>49</v>
      </c>
      <c r="I65" t="s">
        <v>50</v>
      </c>
    </row>
    <row r="66" spans="1:12" x14ac:dyDescent="0.25">
      <c r="B66" t="s">
        <v>55</v>
      </c>
      <c r="C66" t="s">
        <v>44</v>
      </c>
      <c r="D66" t="s">
        <v>48</v>
      </c>
      <c r="F66" t="s">
        <v>47</v>
      </c>
      <c r="I66" t="s">
        <v>47</v>
      </c>
    </row>
    <row r="67" spans="1:12" x14ac:dyDescent="0.25">
      <c r="A67" t="s">
        <v>54</v>
      </c>
      <c r="B67" t="s">
        <v>41</v>
      </c>
      <c r="C67" t="s">
        <v>45</v>
      </c>
      <c r="D67" t="s">
        <v>42</v>
      </c>
      <c r="F67" t="s">
        <v>46</v>
      </c>
      <c r="G67" t="s">
        <v>51</v>
      </c>
      <c r="I67" t="s">
        <v>46</v>
      </c>
      <c r="J67" t="s">
        <v>51</v>
      </c>
    </row>
    <row r="68" spans="1:12" x14ac:dyDescent="0.25">
      <c r="A68" t="s">
        <v>0</v>
      </c>
      <c r="B68">
        <v>50</v>
      </c>
      <c r="C68">
        <v>10</v>
      </c>
      <c r="D68">
        <v>1</v>
      </c>
      <c r="F68">
        <v>2</v>
      </c>
      <c r="G68">
        <f>100*B68*(F68/C68)*D68</f>
        <v>1000</v>
      </c>
      <c r="I68">
        <v>1</v>
      </c>
      <c r="J68">
        <f>100*B68*(I68/C68)*D68</f>
        <v>500</v>
      </c>
    </row>
    <row r="69" spans="1:12" x14ac:dyDescent="0.25">
      <c r="A69" t="s">
        <v>1</v>
      </c>
      <c r="B69">
        <v>30</v>
      </c>
      <c r="C69">
        <v>4</v>
      </c>
      <c r="D69">
        <v>0.3</v>
      </c>
      <c r="F69">
        <v>0.4</v>
      </c>
      <c r="G69">
        <f>100*B69*(F69/C69)*D69</f>
        <v>90</v>
      </c>
      <c r="I69">
        <v>1</v>
      </c>
      <c r="J69">
        <f>100*B69*(I69/C69)*D69</f>
        <v>225</v>
      </c>
    </row>
    <row r="70" spans="1:12" x14ac:dyDescent="0.25">
      <c r="A70" t="s">
        <v>2</v>
      </c>
      <c r="B70">
        <v>15</v>
      </c>
      <c r="C70">
        <v>2.7</v>
      </c>
      <c r="D70">
        <v>0.3</v>
      </c>
      <c r="F70">
        <v>0.81</v>
      </c>
      <c r="G70">
        <f>100*B70*(F70/C70)*D70</f>
        <v>135</v>
      </c>
      <c r="I70">
        <v>2.16</v>
      </c>
      <c r="J70">
        <f>100*B70*(I70/C70)*D70</f>
        <v>360</v>
      </c>
    </row>
    <row r="71" spans="1:12" x14ac:dyDescent="0.25">
      <c r="A71" t="s">
        <v>3</v>
      </c>
      <c r="B71">
        <v>5</v>
      </c>
      <c r="C71">
        <v>1</v>
      </c>
      <c r="D71">
        <v>0.3</v>
      </c>
      <c r="F71">
        <v>0.15</v>
      </c>
      <c r="G71">
        <f>100*B71*(F71/C71)*D71</f>
        <v>22.5</v>
      </c>
      <c r="I71">
        <v>0.45</v>
      </c>
      <c r="J71">
        <f>100*B71*(I71/C71)*D71</f>
        <v>67.5</v>
      </c>
    </row>
    <row r="72" spans="1:12" x14ac:dyDescent="0.25">
      <c r="A72" t="s">
        <v>4</v>
      </c>
      <c r="B72">
        <f>SUM(B68:B71)</f>
        <v>100</v>
      </c>
      <c r="F72" t="s">
        <v>56</v>
      </c>
      <c r="G72" s="1">
        <f>SUM(G68:G71)</f>
        <v>1247.5</v>
      </c>
      <c r="J72" s="1">
        <f>SUM(J68:J71)</f>
        <v>1152.5</v>
      </c>
      <c r="K72" t="s">
        <v>43</v>
      </c>
      <c r="L72" s="1" t="str">
        <f>IF((J72&gt;G72), "PF2", "PF1")</f>
        <v>PF1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94C9B-33B7-4DED-A5EA-05783E117F9A}">
  <dimension ref="B2:F10"/>
  <sheetViews>
    <sheetView zoomScale="150" zoomScaleNormal="150" workbookViewId="0">
      <selection activeCell="A23" sqref="A23"/>
    </sheetView>
  </sheetViews>
  <sheetFormatPr defaultRowHeight="15" x14ac:dyDescent="0.25"/>
  <cols>
    <col min="3" max="3" width="13.5703125" customWidth="1"/>
    <col min="4" max="4" width="11.85546875" customWidth="1"/>
    <col min="5" max="5" width="14.5703125" customWidth="1"/>
    <col min="6" max="6" width="15.5703125" customWidth="1"/>
  </cols>
  <sheetData>
    <row r="2" spans="2:6" x14ac:dyDescent="0.25">
      <c r="B2" t="s">
        <v>48</v>
      </c>
      <c r="C2" t="s">
        <v>58</v>
      </c>
      <c r="D2" t="s">
        <v>59</v>
      </c>
      <c r="E2" t="s">
        <v>60</v>
      </c>
    </row>
    <row r="3" spans="2:6" x14ac:dyDescent="0.25">
      <c r="B3">
        <v>1</v>
      </c>
      <c r="C3">
        <v>68</v>
      </c>
      <c r="D3">
        <v>1</v>
      </c>
      <c r="E3">
        <f>C3*D3</f>
        <v>68</v>
      </c>
    </row>
    <row r="4" spans="2:6" x14ac:dyDescent="0.25">
      <c r="B4">
        <v>2</v>
      </c>
      <c r="C4">
        <v>72</v>
      </c>
      <c r="D4">
        <v>1</v>
      </c>
      <c r="E4">
        <f>C4*D4</f>
        <v>72</v>
      </c>
    </row>
    <row r="5" spans="2:6" x14ac:dyDescent="0.25">
      <c r="B5">
        <v>3</v>
      </c>
      <c r="C5">
        <v>70</v>
      </c>
      <c r="D5">
        <v>1</v>
      </c>
      <c r="E5">
        <f>C5*D5</f>
        <v>70</v>
      </c>
    </row>
    <row r="6" spans="2:6" x14ac:dyDescent="0.25">
      <c r="B6">
        <v>4</v>
      </c>
      <c r="C6">
        <v>75</v>
      </c>
      <c r="D6">
        <v>3</v>
      </c>
      <c r="E6">
        <f>C6*D6</f>
        <v>225</v>
      </c>
    </row>
    <row r="7" spans="2:6" x14ac:dyDescent="0.25">
      <c r="B7">
        <v>5</v>
      </c>
      <c r="C7">
        <v>75</v>
      </c>
      <c r="D7">
        <v>3</v>
      </c>
      <c r="E7">
        <f>C7*D7</f>
        <v>225</v>
      </c>
    </row>
    <row r="8" spans="2:6" x14ac:dyDescent="0.25">
      <c r="B8" t="s">
        <v>26</v>
      </c>
      <c r="C8">
        <f>AVERAGE(C3:C7)</f>
        <v>72</v>
      </c>
      <c r="E8">
        <f>SUM(E3:E7)/SUM(D3:D7)</f>
        <v>73.333333333333329</v>
      </c>
      <c r="F8" t="s">
        <v>61</v>
      </c>
    </row>
    <row r="10" spans="2:6" x14ac:dyDescent="0.25">
      <c r="B10" t="s">
        <v>62</v>
      </c>
      <c r="D10" s="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C522-3904-4DF2-B106-1AAD09320CE3}">
  <dimension ref="A1:F27"/>
  <sheetViews>
    <sheetView topLeftCell="A4" workbookViewId="0">
      <selection activeCell="H14" sqref="H14"/>
    </sheetView>
  </sheetViews>
  <sheetFormatPr defaultRowHeight="15" x14ac:dyDescent="0.25"/>
  <sheetData>
    <row r="1" spans="1:4" x14ac:dyDescent="0.25">
      <c r="A1" t="s">
        <v>30</v>
      </c>
      <c r="B1" t="s">
        <v>31</v>
      </c>
      <c r="C1" t="s">
        <v>32</v>
      </c>
    </row>
    <row r="2" spans="1:4" x14ac:dyDescent="0.25">
      <c r="A2">
        <v>0</v>
      </c>
      <c r="B2">
        <v>45</v>
      </c>
      <c r="C2">
        <f>A2^2+B2^2</f>
        <v>2025</v>
      </c>
    </row>
    <row r="3" spans="1:4" x14ac:dyDescent="0.25">
      <c r="A3">
        <v>10</v>
      </c>
      <c r="B3">
        <v>45</v>
      </c>
      <c r="C3">
        <f t="shared" ref="C3:C7" si="0">A3^2+B3^2</f>
        <v>2125</v>
      </c>
    </row>
    <row r="4" spans="1:4" x14ac:dyDescent="0.25">
      <c r="A4">
        <v>20</v>
      </c>
      <c r="B4">
        <v>45</v>
      </c>
      <c r="C4">
        <f t="shared" si="0"/>
        <v>2425</v>
      </c>
    </row>
    <row r="5" spans="1:4" x14ac:dyDescent="0.25">
      <c r="A5">
        <v>0</v>
      </c>
      <c r="B5">
        <v>55</v>
      </c>
      <c r="C5">
        <f t="shared" si="0"/>
        <v>3025</v>
      </c>
    </row>
    <row r="6" spans="1:4" x14ac:dyDescent="0.25">
      <c r="A6">
        <v>10</v>
      </c>
      <c r="B6">
        <v>55</v>
      </c>
      <c r="C6">
        <f t="shared" si="0"/>
        <v>3125</v>
      </c>
    </row>
    <row r="7" spans="1:4" x14ac:dyDescent="0.25">
      <c r="A7">
        <v>20</v>
      </c>
      <c r="B7">
        <v>55</v>
      </c>
      <c r="C7">
        <f t="shared" si="0"/>
        <v>3425</v>
      </c>
    </row>
    <row r="9" spans="1:4" x14ac:dyDescent="0.25">
      <c r="A9" t="s">
        <v>30</v>
      </c>
      <c r="B9" t="s">
        <v>31</v>
      </c>
      <c r="C9" t="s">
        <v>32</v>
      </c>
    </row>
    <row r="10" spans="1:4" x14ac:dyDescent="0.25">
      <c r="A10">
        <v>0</v>
      </c>
      <c r="B10">
        <v>45</v>
      </c>
      <c r="C10">
        <f>A10^2+B10^2</f>
        <v>2025</v>
      </c>
      <c r="D10" t="s">
        <v>38</v>
      </c>
    </row>
    <row r="11" spans="1:4" x14ac:dyDescent="0.25">
      <c r="A11">
        <v>10</v>
      </c>
      <c r="B11">
        <v>45</v>
      </c>
      <c r="C11">
        <f t="shared" ref="C11:C15" si="1">A11^2+B11^2</f>
        <v>2125</v>
      </c>
    </row>
    <row r="12" spans="1:4" x14ac:dyDescent="0.25">
      <c r="A12">
        <v>20</v>
      </c>
      <c r="B12">
        <v>45</v>
      </c>
      <c r="C12">
        <f t="shared" si="1"/>
        <v>2425</v>
      </c>
    </row>
    <row r="13" spans="1:4" x14ac:dyDescent="0.25">
      <c r="A13">
        <v>0</v>
      </c>
      <c r="B13">
        <v>55</v>
      </c>
      <c r="C13">
        <f t="shared" si="1"/>
        <v>3025</v>
      </c>
    </row>
    <row r="14" spans="1:4" x14ac:dyDescent="0.25">
      <c r="A14">
        <v>10</v>
      </c>
      <c r="B14">
        <v>55</v>
      </c>
      <c r="C14">
        <f t="shared" si="1"/>
        <v>3125</v>
      </c>
    </row>
    <row r="15" spans="1:4" x14ac:dyDescent="0.25">
      <c r="A15">
        <v>20</v>
      </c>
      <c r="B15">
        <v>55</v>
      </c>
      <c r="C15">
        <f t="shared" si="1"/>
        <v>3425</v>
      </c>
      <c r="D15" t="s">
        <v>39</v>
      </c>
    </row>
    <row r="17" spans="1:6" x14ac:dyDescent="0.25">
      <c r="A17" t="s">
        <v>30</v>
      </c>
      <c r="B17" t="s">
        <v>31</v>
      </c>
      <c r="C17" t="s">
        <v>32</v>
      </c>
      <c r="D17" t="s">
        <v>33</v>
      </c>
      <c r="E17" t="s">
        <v>34</v>
      </c>
    </row>
    <row r="18" spans="1:6" x14ac:dyDescent="0.25">
      <c r="A18">
        <v>0</v>
      </c>
      <c r="B18">
        <v>45</v>
      </c>
      <c r="C18">
        <f>A18^2+B18^2</f>
        <v>2025</v>
      </c>
      <c r="D18">
        <f>COS(A18*PI()/180)</f>
        <v>1</v>
      </c>
      <c r="E18">
        <f>C18*D18</f>
        <v>2025</v>
      </c>
    </row>
    <row r="19" spans="1:6" x14ac:dyDescent="0.25">
      <c r="A19">
        <v>0</v>
      </c>
      <c r="B19">
        <v>55</v>
      </c>
      <c r="C19">
        <f t="shared" ref="C19:C23" si="2">A19^2+B19^2</f>
        <v>3025</v>
      </c>
      <c r="D19">
        <f t="shared" ref="D19:D23" si="3">COS(A19*PI()/180)</f>
        <v>1</v>
      </c>
      <c r="E19">
        <f t="shared" ref="E19:E23" si="4">C19*D19</f>
        <v>3025</v>
      </c>
    </row>
    <row r="20" spans="1:6" x14ac:dyDescent="0.25">
      <c r="A20">
        <v>10</v>
      </c>
      <c r="B20">
        <v>45</v>
      </c>
      <c r="C20">
        <f t="shared" si="2"/>
        <v>2125</v>
      </c>
      <c r="D20">
        <f t="shared" si="3"/>
        <v>0.98480775301220802</v>
      </c>
      <c r="E20">
        <f t="shared" si="4"/>
        <v>2092.7164751509422</v>
      </c>
    </row>
    <row r="21" spans="1:6" x14ac:dyDescent="0.25">
      <c r="A21">
        <v>10</v>
      </c>
      <c r="B21">
        <v>55</v>
      </c>
      <c r="C21">
        <f t="shared" si="2"/>
        <v>3125</v>
      </c>
      <c r="D21">
        <f t="shared" si="3"/>
        <v>0.98480775301220802</v>
      </c>
      <c r="E21">
        <f t="shared" si="4"/>
        <v>3077.5242281631499</v>
      </c>
    </row>
    <row r="22" spans="1:6" x14ac:dyDescent="0.25">
      <c r="A22">
        <v>20</v>
      </c>
      <c r="B22">
        <v>45</v>
      </c>
      <c r="C22">
        <f t="shared" si="2"/>
        <v>2425</v>
      </c>
      <c r="D22">
        <f t="shared" si="3"/>
        <v>0.93969262078590843</v>
      </c>
      <c r="E22">
        <f t="shared" si="4"/>
        <v>2278.754605405828</v>
      </c>
    </row>
    <row r="23" spans="1:6" x14ac:dyDescent="0.25">
      <c r="A23">
        <v>20</v>
      </c>
      <c r="B23">
        <v>55</v>
      </c>
      <c r="C23">
        <f t="shared" si="2"/>
        <v>3425</v>
      </c>
      <c r="D23">
        <f t="shared" si="3"/>
        <v>0.93969262078590843</v>
      </c>
      <c r="E23">
        <f t="shared" si="4"/>
        <v>3218.4472261917363</v>
      </c>
    </row>
    <row r="24" spans="1:6" x14ac:dyDescent="0.25">
      <c r="B24" t="s">
        <v>36</v>
      </c>
      <c r="C24">
        <f>AVERAGE(C18:C23)</f>
        <v>2691.6666666666665</v>
      </c>
      <c r="E24">
        <f>AVERAGE(E18:E23)</f>
        <v>2619.5737558186092</v>
      </c>
      <c r="F24" t="s">
        <v>35</v>
      </c>
    </row>
    <row r="25" spans="1:6" x14ac:dyDescent="0.25">
      <c r="E25">
        <f>SUM(E18:E23)/SUM(D18:D23)</f>
        <v>2687.2013209044399</v>
      </c>
      <c r="F25" t="s">
        <v>37</v>
      </c>
    </row>
    <row r="27" spans="1:6" x14ac:dyDescent="0.25">
      <c r="E27">
        <f>SUM(E18:E23)</f>
        <v>15717.442534911655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9A4E-6B92-43AB-8565-1882C602C6C6}">
  <dimension ref="A1:C18"/>
  <sheetViews>
    <sheetView workbookViewId="0">
      <selection activeCell="B20" sqref="B20"/>
    </sheetView>
  </sheetViews>
  <sheetFormatPr defaultRowHeight="15" x14ac:dyDescent="0.25"/>
  <cols>
    <col min="1" max="1" width="17.7109375" customWidth="1"/>
    <col min="2" max="2" width="17.28515625" customWidth="1"/>
    <col min="3" max="3" width="16.28515625" bestFit="1" customWidth="1"/>
  </cols>
  <sheetData>
    <row r="1" spans="1:3" x14ac:dyDescent="0.25">
      <c r="B1">
        <v>2024</v>
      </c>
      <c r="C1">
        <v>2020</v>
      </c>
    </row>
    <row r="2" spans="1:3" x14ac:dyDescent="0.25">
      <c r="A2" t="s">
        <v>64</v>
      </c>
      <c r="B2" s="6">
        <v>68012883</v>
      </c>
      <c r="C2" s="6">
        <v>81283501</v>
      </c>
    </row>
    <row r="3" spans="1:3" x14ac:dyDescent="0.25">
      <c r="A3" t="s">
        <v>65</v>
      </c>
      <c r="B3" s="6">
        <v>72669613</v>
      </c>
      <c r="C3" s="6">
        <v>74223369</v>
      </c>
    </row>
    <row r="4" spans="1:3" x14ac:dyDescent="0.25">
      <c r="A4" t="s">
        <v>66</v>
      </c>
      <c r="B4" s="6">
        <v>641659</v>
      </c>
      <c r="C4" s="6">
        <v>407068</v>
      </c>
    </row>
    <row r="5" spans="1:3" x14ac:dyDescent="0.25">
      <c r="A5" t="s">
        <v>67</v>
      </c>
      <c r="B5" s="6">
        <v>616319</v>
      </c>
      <c r="C5" s="6">
        <v>0</v>
      </c>
    </row>
    <row r="6" spans="1:3" x14ac:dyDescent="0.25">
      <c r="A6" t="s">
        <v>68</v>
      </c>
      <c r="B6" s="6">
        <v>576156</v>
      </c>
      <c r="C6" s="6">
        <v>1865535</v>
      </c>
    </row>
    <row r="7" spans="1:3" x14ac:dyDescent="0.25">
      <c r="A7" t="s">
        <v>69</v>
      </c>
      <c r="B7" s="6">
        <v>326242</v>
      </c>
      <c r="C7" s="6">
        <v>649552</v>
      </c>
    </row>
    <row r="8" spans="1:3" x14ac:dyDescent="0.25">
      <c r="A8" t="s">
        <v>4</v>
      </c>
      <c r="B8" s="6">
        <f>SUM(B2:B7)</f>
        <v>142842872</v>
      </c>
      <c r="C8" s="6">
        <f>SUM(C2:C7)</f>
        <v>158429025</v>
      </c>
    </row>
    <row r="10" spans="1:3" x14ac:dyDescent="0.25">
      <c r="A10" t="s">
        <v>71</v>
      </c>
      <c r="B10" s="5">
        <v>337381032</v>
      </c>
      <c r="C10" s="6">
        <v>331826236</v>
      </c>
    </row>
    <row r="12" spans="1:3" x14ac:dyDescent="0.25">
      <c r="A12" t="s">
        <v>76</v>
      </c>
      <c r="B12" s="3">
        <f>C12*(B10/C10)</f>
        <v>244656581.12667492</v>
      </c>
      <c r="C12" s="6">
        <v>240628443</v>
      </c>
    </row>
    <row r="14" spans="1:3" x14ac:dyDescent="0.25">
      <c r="A14" t="s">
        <v>70</v>
      </c>
      <c r="B14" s="4">
        <f>B8/B12</f>
        <v>0.58385051954126987</v>
      </c>
      <c r="C14" s="4">
        <f>C8/C12</f>
        <v>0.65839691694302327</v>
      </c>
    </row>
    <row r="15" spans="1:3" x14ac:dyDescent="0.25">
      <c r="B15" t="s">
        <v>74</v>
      </c>
      <c r="C15" t="s">
        <v>72</v>
      </c>
    </row>
    <row r="16" spans="1:3" x14ac:dyDescent="0.25">
      <c r="B16" t="s">
        <v>75</v>
      </c>
      <c r="C16" t="s">
        <v>73</v>
      </c>
    </row>
    <row r="17" spans="2:2" x14ac:dyDescent="0.25">
      <c r="B17" t="s">
        <v>77</v>
      </c>
    </row>
    <row r="18" spans="2:2" x14ac:dyDescent="0.25">
      <c r="B18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F91A-4C10-4678-8CC5-65C7844530B2}">
  <dimension ref="B2:G4"/>
  <sheetViews>
    <sheetView workbookViewId="0">
      <selection activeCell="E6" sqref="E6"/>
    </sheetView>
  </sheetViews>
  <sheetFormatPr defaultRowHeight="15" x14ac:dyDescent="0.25"/>
  <cols>
    <col min="2" max="2" width="17.28515625" customWidth="1"/>
    <col min="3" max="3" width="18.140625" customWidth="1"/>
    <col min="4" max="4" width="17.85546875" customWidth="1"/>
    <col min="5" max="5" width="17.5703125" customWidth="1"/>
    <col min="6" max="6" width="15.28515625" customWidth="1"/>
    <col min="7" max="7" width="14.42578125" customWidth="1"/>
  </cols>
  <sheetData>
    <row r="2" spans="2:7" x14ac:dyDescent="0.25">
      <c r="B2" t="s">
        <v>6</v>
      </c>
      <c r="C2" t="s">
        <v>10</v>
      </c>
      <c r="D2" t="s">
        <v>79</v>
      </c>
      <c r="E2" t="s">
        <v>80</v>
      </c>
      <c r="F2" t="s">
        <v>81</v>
      </c>
      <c r="G2" t="s">
        <v>82</v>
      </c>
    </row>
    <row r="3" spans="2:7" x14ac:dyDescent="0.25">
      <c r="B3" t="s">
        <v>83</v>
      </c>
      <c r="C3" t="s">
        <v>83</v>
      </c>
      <c r="D3" t="s">
        <v>86</v>
      </c>
      <c r="E3" t="s">
        <v>86</v>
      </c>
      <c r="F3" t="s">
        <v>87</v>
      </c>
      <c r="G3" t="s">
        <v>87</v>
      </c>
    </row>
    <row r="4" spans="2:7" x14ac:dyDescent="0.25">
      <c r="B4" t="s">
        <v>84</v>
      </c>
      <c r="C4" t="s">
        <v>85</v>
      </c>
      <c r="D4" t="s">
        <v>84</v>
      </c>
      <c r="E4" t="s">
        <v>85</v>
      </c>
      <c r="F4" t="s">
        <v>84</v>
      </c>
      <c r="G4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3B8F7-1CD6-488A-9515-2CCF7C4E4B12}">
  <dimension ref="B2:W33"/>
  <sheetViews>
    <sheetView tabSelected="1" workbookViewId="0">
      <selection activeCell="S15" sqref="S15"/>
    </sheetView>
  </sheetViews>
  <sheetFormatPr defaultRowHeight="15" x14ac:dyDescent="0.25"/>
  <cols>
    <col min="2" max="2" width="10.42578125" customWidth="1"/>
    <col min="3" max="4" width="15.5703125" customWidth="1"/>
    <col min="5" max="7" width="17.7109375" customWidth="1"/>
    <col min="8" max="8" width="8.7109375" customWidth="1"/>
    <col min="9" max="9" width="20.28515625" customWidth="1"/>
    <col min="10" max="10" width="17.140625" customWidth="1"/>
    <col min="11" max="11" width="16" customWidth="1"/>
    <col min="12" max="12" width="15" customWidth="1"/>
    <col min="13" max="13" width="14.7109375" customWidth="1"/>
    <col min="14" max="14" width="17.28515625" customWidth="1"/>
    <col min="19" max="19" width="12.85546875" customWidth="1"/>
    <col min="20" max="20" width="15" customWidth="1"/>
    <col min="21" max="21" width="16.140625" customWidth="1"/>
    <col min="22" max="22" width="16" customWidth="1"/>
    <col min="23" max="23" width="19.42578125" customWidth="1"/>
  </cols>
  <sheetData>
    <row r="2" spans="2:23" x14ac:dyDescent="0.25">
      <c r="C2" t="s">
        <v>6</v>
      </c>
      <c r="D2" t="s">
        <v>10</v>
      </c>
      <c r="E2" t="s">
        <v>79</v>
      </c>
      <c r="F2" t="s">
        <v>80</v>
      </c>
    </row>
    <row r="3" spans="2:23" x14ac:dyDescent="0.25">
      <c r="C3" t="s">
        <v>83</v>
      </c>
      <c r="D3" t="s">
        <v>83</v>
      </c>
      <c r="E3" t="s">
        <v>86</v>
      </c>
      <c r="F3" t="s">
        <v>86</v>
      </c>
    </row>
    <row r="4" spans="2:23" x14ac:dyDescent="0.25">
      <c r="C4" t="s">
        <v>84</v>
      </c>
      <c r="D4" t="s">
        <v>85</v>
      </c>
      <c r="E4" t="s">
        <v>84</v>
      </c>
      <c r="F4" t="s">
        <v>85</v>
      </c>
    </row>
    <row r="7" spans="2:23" x14ac:dyDescent="0.25">
      <c r="L7" t="s">
        <v>140</v>
      </c>
    </row>
    <row r="8" spans="2:23" x14ac:dyDescent="0.25">
      <c r="B8" t="s">
        <v>54</v>
      </c>
      <c r="D8" t="s">
        <v>94</v>
      </c>
      <c r="E8" t="s">
        <v>92</v>
      </c>
      <c r="F8" t="s">
        <v>55</v>
      </c>
      <c r="G8" t="s">
        <v>95</v>
      </c>
      <c r="I8" t="s">
        <v>88</v>
      </c>
      <c r="J8" t="s">
        <v>89</v>
      </c>
      <c r="K8" t="s">
        <v>91</v>
      </c>
      <c r="L8" t="s">
        <v>139</v>
      </c>
      <c r="N8" t="s">
        <v>112</v>
      </c>
      <c r="S8" t="s">
        <v>54</v>
      </c>
      <c r="U8" t="s">
        <v>88</v>
      </c>
      <c r="V8" t="s">
        <v>89</v>
      </c>
    </row>
    <row r="9" spans="2:23" x14ac:dyDescent="0.25">
      <c r="B9" t="s">
        <v>94</v>
      </c>
      <c r="C9" t="s">
        <v>93</v>
      </c>
      <c r="D9" t="s">
        <v>132</v>
      </c>
      <c r="E9" t="s">
        <v>133</v>
      </c>
      <c r="F9" t="s">
        <v>134</v>
      </c>
      <c r="G9" t="s">
        <v>135</v>
      </c>
      <c r="I9" t="s">
        <v>136</v>
      </c>
      <c r="J9" t="s">
        <v>137</v>
      </c>
      <c r="K9" t="s">
        <v>138</v>
      </c>
      <c r="L9" t="s">
        <v>141</v>
      </c>
      <c r="M9" t="s">
        <v>142</v>
      </c>
      <c r="N9" t="s">
        <v>143</v>
      </c>
      <c r="S9" t="s">
        <v>94</v>
      </c>
      <c r="T9" t="s">
        <v>93</v>
      </c>
      <c r="U9" t="s">
        <v>136</v>
      </c>
      <c r="V9" t="s">
        <v>137</v>
      </c>
      <c r="W9" t="s">
        <v>144</v>
      </c>
    </row>
    <row r="10" spans="2:23" x14ac:dyDescent="0.25">
      <c r="B10" t="s">
        <v>3</v>
      </c>
      <c r="C10" t="s">
        <v>83</v>
      </c>
      <c r="D10">
        <v>50</v>
      </c>
      <c r="E10">
        <v>0.5</v>
      </c>
      <c r="F10">
        <f>D10*E10</f>
        <v>25</v>
      </c>
      <c r="G10">
        <v>1</v>
      </c>
      <c r="I10" s="2">
        <v>30</v>
      </c>
      <c r="J10">
        <v>20</v>
      </c>
      <c r="K10">
        <v>27</v>
      </c>
      <c r="L10">
        <f>((I10-K10)/(I10-J10))</f>
        <v>0.3</v>
      </c>
      <c r="M10">
        <f>L10*F10*G10</f>
        <v>7.5</v>
      </c>
      <c r="N10" s="10">
        <f>(I10-K10)*100000</f>
        <v>300000</v>
      </c>
      <c r="P10">
        <v>27</v>
      </c>
      <c r="S10" t="s">
        <v>3</v>
      </c>
      <c r="T10" t="s">
        <v>83</v>
      </c>
      <c r="U10" s="2">
        <v>30</v>
      </c>
      <c r="V10">
        <v>20</v>
      </c>
      <c r="W10" t="s">
        <v>145</v>
      </c>
    </row>
    <row r="11" spans="2:23" x14ac:dyDescent="0.25">
      <c r="B11" t="s">
        <v>3</v>
      </c>
      <c r="C11" t="s">
        <v>86</v>
      </c>
      <c r="D11">
        <v>50</v>
      </c>
      <c r="E11">
        <v>0.5</v>
      </c>
      <c r="F11">
        <f t="shared" ref="F11:F13" si="0">D11*E11</f>
        <v>25</v>
      </c>
      <c r="G11">
        <v>1</v>
      </c>
      <c r="I11" s="2">
        <v>75</v>
      </c>
      <c r="J11">
        <v>85</v>
      </c>
      <c r="K11">
        <v>79</v>
      </c>
      <c r="L11">
        <f>((I11-K11)/(I11-J11))</f>
        <v>0.4</v>
      </c>
      <c r="M11">
        <f t="shared" ref="M11:M13" si="1">L11*F11*G11</f>
        <v>10</v>
      </c>
      <c r="N11" s="10">
        <f>(K11-I11)*50000</f>
        <v>200000</v>
      </c>
      <c r="P11">
        <v>79</v>
      </c>
      <c r="S11" t="s">
        <v>3</v>
      </c>
      <c r="T11" t="s">
        <v>86</v>
      </c>
      <c r="U11" s="2">
        <v>75</v>
      </c>
      <c r="V11">
        <v>85</v>
      </c>
      <c r="W11" t="s">
        <v>146</v>
      </c>
    </row>
    <row r="12" spans="2:23" x14ac:dyDescent="0.25">
      <c r="B12" t="s">
        <v>90</v>
      </c>
      <c r="C12" t="s">
        <v>84</v>
      </c>
      <c r="D12">
        <v>50</v>
      </c>
      <c r="E12">
        <v>0.5</v>
      </c>
      <c r="F12">
        <f t="shared" si="0"/>
        <v>25</v>
      </c>
      <c r="G12">
        <v>1</v>
      </c>
      <c r="I12" s="7">
        <v>0.08</v>
      </c>
      <c r="J12" s="4">
        <v>0.04</v>
      </c>
      <c r="K12" s="4">
        <v>0.06</v>
      </c>
      <c r="L12">
        <f>((I12-K12)/(I12-J12))</f>
        <v>0.50000000000000011</v>
      </c>
      <c r="M12">
        <f t="shared" si="1"/>
        <v>12.500000000000004</v>
      </c>
      <c r="N12" s="10">
        <f>(I12-K12)*100*375000</f>
        <v>750000.00000000012</v>
      </c>
      <c r="O12" s="4"/>
      <c r="P12" s="4">
        <v>0.06</v>
      </c>
      <c r="S12" t="s">
        <v>90</v>
      </c>
      <c r="T12" t="s">
        <v>84</v>
      </c>
      <c r="U12" s="7">
        <v>0.08</v>
      </c>
      <c r="V12" s="4">
        <v>0.04</v>
      </c>
      <c r="W12" t="s">
        <v>147</v>
      </c>
    </row>
    <row r="13" spans="2:23" x14ac:dyDescent="0.25">
      <c r="B13" t="s">
        <v>90</v>
      </c>
      <c r="C13" t="s">
        <v>85</v>
      </c>
      <c r="D13">
        <v>50</v>
      </c>
      <c r="E13">
        <v>0.5</v>
      </c>
      <c r="F13">
        <f t="shared" si="0"/>
        <v>25</v>
      </c>
      <c r="G13">
        <v>1</v>
      </c>
      <c r="I13" s="4">
        <v>0.2</v>
      </c>
      <c r="J13" s="4">
        <v>0.15</v>
      </c>
      <c r="K13" s="4">
        <v>0.17</v>
      </c>
      <c r="L13">
        <f>((I13-K13)/(I13-J13))</f>
        <v>0.59999999999999976</v>
      </c>
      <c r="M13">
        <f t="shared" si="1"/>
        <v>14.999999999999995</v>
      </c>
      <c r="N13" s="10">
        <f>(I13-K13)*100*350000</f>
        <v>1050000</v>
      </c>
      <c r="O13" s="4"/>
      <c r="P13" s="4">
        <v>0.17</v>
      </c>
      <c r="S13" t="s">
        <v>90</v>
      </c>
      <c r="T13" t="s">
        <v>85</v>
      </c>
      <c r="U13" s="4">
        <v>0.2</v>
      </c>
      <c r="V13" s="4">
        <v>0.15</v>
      </c>
      <c r="W13" t="s">
        <v>147</v>
      </c>
    </row>
    <row r="14" spans="2:23" x14ac:dyDescent="0.25">
      <c r="L14" s="11" t="s">
        <v>4</v>
      </c>
      <c r="M14" s="11">
        <f>SUM(M10:M13)</f>
        <v>45</v>
      </c>
      <c r="N14" s="12">
        <f>SUM(N10:N13)</f>
        <v>2300000</v>
      </c>
    </row>
    <row r="15" spans="2:23" x14ac:dyDescent="0.25">
      <c r="C15" t="s">
        <v>96</v>
      </c>
    </row>
    <row r="16" spans="2:23" x14ac:dyDescent="0.25">
      <c r="C16" t="s">
        <v>97</v>
      </c>
      <c r="E16" t="s">
        <v>102</v>
      </c>
      <c r="F16" t="s">
        <v>103</v>
      </c>
    </row>
    <row r="17" spans="3:14" x14ac:dyDescent="0.25">
      <c r="C17" t="s">
        <v>98</v>
      </c>
      <c r="D17" s="8">
        <v>10000000</v>
      </c>
      <c r="E17" s="9">
        <f>0.2*D17</f>
        <v>2000000</v>
      </c>
      <c r="F17" s="9">
        <f>D17-E17</f>
        <v>8000000</v>
      </c>
      <c r="M17">
        <v>45</v>
      </c>
      <c r="N17" s="10">
        <v>2300000</v>
      </c>
    </row>
    <row r="18" spans="3:14" x14ac:dyDescent="0.25">
      <c r="C18" t="s">
        <v>99</v>
      </c>
      <c r="D18" s="9">
        <f>0.3*D17</f>
        <v>3000000</v>
      </c>
      <c r="E18" s="9">
        <f t="shared" ref="E18:E19" si="2">0.2*D18</f>
        <v>600000</v>
      </c>
      <c r="F18" s="9">
        <f t="shared" ref="F18:F19" si="3">D18-E18</f>
        <v>2400000</v>
      </c>
      <c r="G18">
        <v>8</v>
      </c>
      <c r="H18" s="9">
        <f>D18/G18</f>
        <v>375000</v>
      </c>
    </row>
    <row r="19" spans="3:14" x14ac:dyDescent="0.25">
      <c r="C19" t="s">
        <v>100</v>
      </c>
      <c r="D19" s="9">
        <f>0.7*D17</f>
        <v>7000000</v>
      </c>
      <c r="E19" s="9">
        <f t="shared" si="2"/>
        <v>1400000</v>
      </c>
      <c r="F19" s="9">
        <f t="shared" si="3"/>
        <v>5600000</v>
      </c>
      <c r="G19">
        <v>20</v>
      </c>
      <c r="H19" s="9">
        <f>D19/G19</f>
        <v>350000</v>
      </c>
    </row>
    <row r="21" spans="3:14" x14ac:dyDescent="0.25">
      <c r="C21" t="s">
        <v>101</v>
      </c>
    </row>
    <row r="23" spans="3:14" x14ac:dyDescent="0.25">
      <c r="C23" t="s">
        <v>104</v>
      </c>
    </row>
    <row r="24" spans="3:14" x14ac:dyDescent="0.25">
      <c r="C24" t="s">
        <v>105</v>
      </c>
      <c r="K24">
        <f>360-120</f>
        <v>240</v>
      </c>
    </row>
    <row r="25" spans="3:14" x14ac:dyDescent="0.25">
      <c r="C25" t="s">
        <v>108</v>
      </c>
      <c r="F25" t="s">
        <v>106</v>
      </c>
      <c r="K25">
        <f>360-170</f>
        <v>190</v>
      </c>
    </row>
    <row r="26" spans="3:14" x14ac:dyDescent="0.25">
      <c r="C26" t="s">
        <v>109</v>
      </c>
      <c r="F26" t="s">
        <v>107</v>
      </c>
    </row>
    <row r="28" spans="3:14" x14ac:dyDescent="0.25">
      <c r="C28" t="s">
        <v>110</v>
      </c>
    </row>
    <row r="29" spans="3:14" x14ac:dyDescent="0.25">
      <c r="C29" t="s">
        <v>111</v>
      </c>
    </row>
    <row r="32" spans="3:14" x14ac:dyDescent="0.25">
      <c r="C32" t="s">
        <v>113</v>
      </c>
      <c r="D32" t="s">
        <v>114</v>
      </c>
      <c r="E32" t="s">
        <v>115</v>
      </c>
      <c r="F32" t="s">
        <v>116</v>
      </c>
      <c r="G32" t="s">
        <v>117</v>
      </c>
      <c r="H32" t="s">
        <v>118</v>
      </c>
    </row>
    <row r="33" spans="3:6" x14ac:dyDescent="0.25">
      <c r="C33">
        <v>30</v>
      </c>
      <c r="D33">
        <v>75</v>
      </c>
      <c r="E33">
        <v>8</v>
      </c>
      <c r="F33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504A-51FB-4697-8E24-5018C7301702}">
  <dimension ref="A1:AM627"/>
  <sheetViews>
    <sheetView workbookViewId="0">
      <selection activeCell="N30" sqref="N30"/>
    </sheetView>
  </sheetViews>
  <sheetFormatPr defaultRowHeight="15" x14ac:dyDescent="0.25"/>
  <cols>
    <col min="1" max="1" width="12" bestFit="1" customWidth="1"/>
    <col min="2" max="2" width="11.85546875" bestFit="1" customWidth="1"/>
    <col min="3" max="3" width="11.7109375" bestFit="1" customWidth="1"/>
    <col min="4" max="4" width="11.28515625" bestFit="1" customWidth="1"/>
    <col min="5" max="5" width="11.85546875" bestFit="1" customWidth="1"/>
    <col min="6" max="6" width="11" bestFit="1" customWidth="1"/>
    <col min="7" max="7" width="11.42578125" bestFit="1" customWidth="1"/>
    <col min="18" max="18" width="13.5703125" bestFit="1" customWidth="1"/>
    <col min="28" max="28" width="12" bestFit="1" customWidth="1"/>
    <col min="29" max="29" width="11.85546875" bestFit="1" customWidth="1"/>
    <col min="30" max="30" width="11.7109375" bestFit="1" customWidth="1"/>
    <col min="31" max="31" width="11.28515625" bestFit="1" customWidth="1"/>
    <col min="32" max="32" width="11.85546875" bestFit="1" customWidth="1"/>
    <col min="33" max="33" width="11" bestFit="1" customWidth="1"/>
  </cols>
  <sheetData>
    <row r="1" spans="1:39" x14ac:dyDescent="0.25">
      <c r="E1" t="s">
        <v>129</v>
      </c>
      <c r="M1" t="s">
        <v>127</v>
      </c>
      <c r="Q1" t="s">
        <v>128</v>
      </c>
      <c r="AK1" t="s">
        <v>131</v>
      </c>
      <c r="AM1" t="s">
        <v>129</v>
      </c>
    </row>
    <row r="2" spans="1:39" x14ac:dyDescent="0.25">
      <c r="A2" t="s">
        <v>119</v>
      </c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  <c r="J2" t="s">
        <v>124</v>
      </c>
      <c r="K2" t="s">
        <v>123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AB2" t="s">
        <v>119</v>
      </c>
      <c r="AC2" t="s">
        <v>120</v>
      </c>
      <c r="AD2" t="s">
        <v>121</v>
      </c>
      <c r="AE2" t="s">
        <v>122</v>
      </c>
      <c r="AF2" t="s">
        <v>123</v>
      </c>
      <c r="AG2" t="s">
        <v>124</v>
      </c>
      <c r="AK2" s="14" t="s">
        <v>124</v>
      </c>
      <c r="AL2" s="14" t="s">
        <v>123</v>
      </c>
    </row>
    <row r="3" spans="1:39" x14ac:dyDescent="0.25">
      <c r="A3">
        <v>20</v>
      </c>
      <c r="B3">
        <v>85</v>
      </c>
      <c r="C3">
        <v>4</v>
      </c>
      <c r="D3">
        <v>15</v>
      </c>
      <c r="E3">
        <v>100</v>
      </c>
      <c r="F3">
        <v>4750000</v>
      </c>
      <c r="G3" s="13" t="s">
        <v>126</v>
      </c>
      <c r="J3" s="16">
        <v>3750000</v>
      </c>
      <c r="K3" s="16">
        <v>50</v>
      </c>
      <c r="M3" s="15">
        <v>20</v>
      </c>
      <c r="N3" s="16">
        <v>85</v>
      </c>
      <c r="O3" s="16">
        <v>4</v>
      </c>
      <c r="P3" s="16">
        <v>15</v>
      </c>
      <c r="Q3" s="16">
        <v>100</v>
      </c>
      <c r="R3" s="19">
        <v>4750000</v>
      </c>
      <c r="AB3">
        <v>20</v>
      </c>
      <c r="AC3">
        <v>65</v>
      </c>
      <c r="AD3">
        <v>4</v>
      </c>
      <c r="AE3">
        <v>15</v>
      </c>
      <c r="AF3">
        <v>50</v>
      </c>
      <c r="AG3">
        <v>3750000</v>
      </c>
      <c r="AK3" s="16">
        <v>4750000</v>
      </c>
      <c r="AL3" s="16">
        <v>100</v>
      </c>
    </row>
    <row r="4" spans="1:39" x14ac:dyDescent="0.25">
      <c r="A4">
        <v>20</v>
      </c>
      <c r="B4">
        <v>85</v>
      </c>
      <c r="C4">
        <v>4</v>
      </c>
      <c r="D4">
        <v>17.5</v>
      </c>
      <c r="E4">
        <v>87.5</v>
      </c>
      <c r="F4">
        <v>3875000</v>
      </c>
      <c r="G4" s="13" t="s">
        <v>126</v>
      </c>
      <c r="J4" s="18">
        <v>3250000</v>
      </c>
      <c r="K4" s="18">
        <v>37.5</v>
      </c>
      <c r="M4" s="17">
        <v>20</v>
      </c>
      <c r="N4" s="18">
        <v>85</v>
      </c>
      <c r="O4" s="18">
        <v>4</v>
      </c>
      <c r="P4" s="18">
        <v>17.5</v>
      </c>
      <c r="Q4" s="18">
        <v>87.5</v>
      </c>
      <c r="R4" s="20">
        <v>3875000</v>
      </c>
      <c r="AB4">
        <v>25</v>
      </c>
      <c r="AC4">
        <v>65</v>
      </c>
      <c r="AD4">
        <v>4</v>
      </c>
      <c r="AE4">
        <v>15</v>
      </c>
      <c r="AF4">
        <v>37.5</v>
      </c>
      <c r="AG4">
        <v>3250000</v>
      </c>
      <c r="AK4" s="18">
        <v>3875000</v>
      </c>
      <c r="AL4" s="18">
        <v>87.5</v>
      </c>
    </row>
    <row r="5" spans="1:39" x14ac:dyDescent="0.25">
      <c r="A5">
        <v>20</v>
      </c>
      <c r="B5">
        <v>85</v>
      </c>
      <c r="C5">
        <v>6</v>
      </c>
      <c r="D5">
        <v>15</v>
      </c>
      <c r="E5">
        <v>87.5</v>
      </c>
      <c r="F5">
        <v>4000000</v>
      </c>
      <c r="G5" s="13" t="s">
        <v>126</v>
      </c>
      <c r="J5" s="16">
        <v>2750000</v>
      </c>
      <c r="K5" s="16">
        <v>25</v>
      </c>
      <c r="M5" s="23">
        <v>20</v>
      </c>
      <c r="N5" s="24">
        <v>85</v>
      </c>
      <c r="O5" s="24">
        <v>4</v>
      </c>
      <c r="P5" s="24">
        <v>20</v>
      </c>
      <c r="Q5" s="24">
        <v>75</v>
      </c>
      <c r="R5" s="25">
        <v>3000000</v>
      </c>
      <c r="AB5">
        <v>30</v>
      </c>
      <c r="AC5">
        <v>65</v>
      </c>
      <c r="AD5">
        <v>4</v>
      </c>
      <c r="AE5">
        <v>15</v>
      </c>
      <c r="AF5">
        <v>25</v>
      </c>
      <c r="AG5">
        <v>2750000</v>
      </c>
      <c r="AK5" s="16">
        <v>4000000</v>
      </c>
      <c r="AL5" s="16">
        <v>87.5</v>
      </c>
    </row>
    <row r="6" spans="1:39" x14ac:dyDescent="0.25">
      <c r="A6">
        <v>25</v>
      </c>
      <c r="B6">
        <v>85</v>
      </c>
      <c r="C6">
        <v>4</v>
      </c>
      <c r="D6">
        <v>15</v>
      </c>
      <c r="E6">
        <v>87.5</v>
      </c>
      <c r="F6">
        <v>4250000</v>
      </c>
      <c r="G6" s="13" t="s">
        <v>126</v>
      </c>
      <c r="J6" s="18">
        <v>2250000</v>
      </c>
      <c r="K6" s="18">
        <v>12.5</v>
      </c>
      <c r="M6" s="17">
        <v>20</v>
      </c>
      <c r="N6" s="18">
        <v>85</v>
      </c>
      <c r="O6" s="18">
        <v>4</v>
      </c>
      <c r="P6" s="18">
        <v>22.5</v>
      </c>
      <c r="Q6" s="18">
        <v>62.5</v>
      </c>
      <c r="R6" s="20">
        <v>2125000</v>
      </c>
      <c r="AB6">
        <v>35</v>
      </c>
      <c r="AC6">
        <v>65</v>
      </c>
      <c r="AD6">
        <v>4</v>
      </c>
      <c r="AE6">
        <v>15</v>
      </c>
      <c r="AF6">
        <v>12.5</v>
      </c>
      <c r="AG6">
        <v>2250000</v>
      </c>
      <c r="AK6" s="18">
        <v>4250000</v>
      </c>
      <c r="AL6" s="18">
        <v>87.5</v>
      </c>
    </row>
    <row r="7" spans="1:39" x14ac:dyDescent="0.25">
      <c r="A7">
        <v>20</v>
      </c>
      <c r="B7">
        <v>80</v>
      </c>
      <c r="C7">
        <v>4</v>
      </c>
      <c r="D7">
        <v>15</v>
      </c>
      <c r="E7">
        <v>87.5</v>
      </c>
      <c r="F7">
        <v>4500000</v>
      </c>
      <c r="G7" s="13" t="s">
        <v>126</v>
      </c>
      <c r="J7" s="16">
        <v>1750000</v>
      </c>
      <c r="K7" s="16">
        <v>0</v>
      </c>
      <c r="M7" s="17">
        <v>20</v>
      </c>
      <c r="N7" s="18">
        <v>85</v>
      </c>
      <c r="O7" s="18">
        <v>4</v>
      </c>
      <c r="P7" s="18">
        <v>25</v>
      </c>
      <c r="Q7" s="18">
        <v>50</v>
      </c>
      <c r="R7" s="20">
        <v>1250000</v>
      </c>
      <c r="AB7">
        <v>40</v>
      </c>
      <c r="AC7">
        <v>65</v>
      </c>
      <c r="AD7">
        <v>4</v>
      </c>
      <c r="AE7">
        <v>15</v>
      </c>
      <c r="AF7">
        <v>0</v>
      </c>
      <c r="AG7">
        <v>1750000</v>
      </c>
      <c r="AK7" s="16">
        <v>4500000</v>
      </c>
      <c r="AL7" s="16">
        <v>87.5</v>
      </c>
    </row>
    <row r="8" spans="1:39" x14ac:dyDescent="0.25">
      <c r="A8">
        <v>20</v>
      </c>
      <c r="B8">
        <v>85</v>
      </c>
      <c r="C8">
        <v>4</v>
      </c>
      <c r="D8">
        <v>20</v>
      </c>
      <c r="E8">
        <v>75</v>
      </c>
      <c r="F8">
        <v>3000000</v>
      </c>
      <c r="G8" s="13" t="s">
        <v>126</v>
      </c>
      <c r="J8" s="18">
        <v>4000000</v>
      </c>
      <c r="K8" s="18">
        <v>62.5</v>
      </c>
      <c r="M8" s="15">
        <v>20</v>
      </c>
      <c r="N8" s="16">
        <v>85</v>
      </c>
      <c r="O8" s="16">
        <v>6</v>
      </c>
      <c r="P8" s="16">
        <v>25</v>
      </c>
      <c r="Q8" s="16">
        <v>37.5</v>
      </c>
      <c r="R8" s="19">
        <v>500000</v>
      </c>
      <c r="AB8">
        <v>20</v>
      </c>
      <c r="AC8">
        <v>70</v>
      </c>
      <c r="AD8">
        <v>4</v>
      </c>
      <c r="AE8">
        <v>15</v>
      </c>
      <c r="AF8">
        <v>62.5</v>
      </c>
      <c r="AG8">
        <v>4000000</v>
      </c>
      <c r="AK8" s="18">
        <v>3000000</v>
      </c>
      <c r="AL8" s="18">
        <v>75</v>
      </c>
    </row>
    <row r="9" spans="1:39" x14ac:dyDescent="0.25">
      <c r="A9">
        <v>20</v>
      </c>
      <c r="B9">
        <v>85</v>
      </c>
      <c r="C9">
        <v>6</v>
      </c>
      <c r="D9">
        <v>17.5</v>
      </c>
      <c r="E9">
        <v>75</v>
      </c>
      <c r="F9">
        <v>3125000</v>
      </c>
      <c r="G9" s="13" t="s">
        <v>126</v>
      </c>
      <c r="J9" s="16">
        <v>3500000</v>
      </c>
      <c r="K9" s="16">
        <v>50</v>
      </c>
      <c r="M9" s="15">
        <v>20</v>
      </c>
      <c r="N9" s="16">
        <v>85</v>
      </c>
      <c r="O9" s="16">
        <v>8</v>
      </c>
      <c r="P9" s="16">
        <v>25</v>
      </c>
      <c r="Q9" s="16">
        <v>25</v>
      </c>
      <c r="R9" s="19">
        <v>-250000</v>
      </c>
      <c r="AB9">
        <v>25</v>
      </c>
      <c r="AC9">
        <v>70</v>
      </c>
      <c r="AD9">
        <v>4</v>
      </c>
      <c r="AE9">
        <v>15</v>
      </c>
      <c r="AF9">
        <v>50</v>
      </c>
      <c r="AG9">
        <v>3500000</v>
      </c>
      <c r="AK9" s="16">
        <v>3125000</v>
      </c>
      <c r="AL9" s="16">
        <v>75</v>
      </c>
    </row>
    <row r="10" spans="1:39" x14ac:dyDescent="0.25">
      <c r="A10">
        <v>20</v>
      </c>
      <c r="B10">
        <v>85</v>
      </c>
      <c r="C10">
        <v>8</v>
      </c>
      <c r="D10">
        <v>15</v>
      </c>
      <c r="E10">
        <v>75</v>
      </c>
      <c r="F10">
        <v>3250000</v>
      </c>
      <c r="G10" s="13" t="s">
        <v>126</v>
      </c>
      <c r="J10" s="18">
        <v>3000000</v>
      </c>
      <c r="K10" s="18">
        <v>37.5</v>
      </c>
      <c r="M10" s="15">
        <v>20</v>
      </c>
      <c r="N10" s="16">
        <v>85</v>
      </c>
      <c r="O10" s="16">
        <v>10</v>
      </c>
      <c r="P10" s="16">
        <v>25</v>
      </c>
      <c r="Q10" s="16">
        <v>12.5</v>
      </c>
      <c r="R10" s="19">
        <v>-1000000</v>
      </c>
      <c r="AB10">
        <v>30</v>
      </c>
      <c r="AC10">
        <v>70</v>
      </c>
      <c r="AD10">
        <v>4</v>
      </c>
      <c r="AE10">
        <v>15</v>
      </c>
      <c r="AF10">
        <v>37.5</v>
      </c>
      <c r="AG10">
        <v>3000000</v>
      </c>
      <c r="AK10" s="18">
        <v>3250000</v>
      </c>
      <c r="AL10" s="18">
        <v>75</v>
      </c>
    </row>
    <row r="11" spans="1:39" x14ac:dyDescent="0.25">
      <c r="A11">
        <v>25</v>
      </c>
      <c r="B11">
        <v>85</v>
      </c>
      <c r="C11">
        <v>4</v>
      </c>
      <c r="D11">
        <v>17.5</v>
      </c>
      <c r="E11">
        <v>75</v>
      </c>
      <c r="F11">
        <v>3375000</v>
      </c>
      <c r="G11" s="13" t="s">
        <v>126</v>
      </c>
      <c r="J11" s="16">
        <v>2500000</v>
      </c>
      <c r="K11" s="16">
        <v>25</v>
      </c>
      <c r="M11" s="15">
        <v>20</v>
      </c>
      <c r="N11" s="16">
        <v>85</v>
      </c>
      <c r="O11" s="16">
        <v>12</v>
      </c>
      <c r="P11" s="16">
        <v>25</v>
      </c>
      <c r="Q11" s="16">
        <v>0</v>
      </c>
      <c r="R11" s="19">
        <v>-1750000</v>
      </c>
      <c r="AB11">
        <v>35</v>
      </c>
      <c r="AC11">
        <v>70</v>
      </c>
      <c r="AD11">
        <v>4</v>
      </c>
      <c r="AE11">
        <v>15</v>
      </c>
      <c r="AF11">
        <v>25</v>
      </c>
      <c r="AG11">
        <v>2500000</v>
      </c>
      <c r="AK11" s="16">
        <v>3375000</v>
      </c>
      <c r="AL11" s="16">
        <v>75</v>
      </c>
    </row>
    <row r="12" spans="1:39" x14ac:dyDescent="0.25">
      <c r="A12">
        <v>25</v>
      </c>
      <c r="B12">
        <v>85</v>
      </c>
      <c r="C12">
        <v>6</v>
      </c>
      <c r="D12">
        <v>15</v>
      </c>
      <c r="E12">
        <v>75</v>
      </c>
      <c r="F12">
        <v>3500000</v>
      </c>
      <c r="G12" s="13" t="s">
        <v>126</v>
      </c>
      <c r="J12" s="18">
        <v>2000000</v>
      </c>
      <c r="K12" s="18">
        <v>12.5</v>
      </c>
      <c r="M12" s="17">
        <v>25</v>
      </c>
      <c r="N12" s="18">
        <v>85</v>
      </c>
      <c r="O12" s="18">
        <v>12</v>
      </c>
      <c r="P12" s="18">
        <v>25</v>
      </c>
      <c r="Q12" s="18">
        <v>-12.5</v>
      </c>
      <c r="R12" s="20">
        <v>-2250000</v>
      </c>
      <c r="AB12">
        <v>40</v>
      </c>
      <c r="AC12">
        <v>70</v>
      </c>
      <c r="AD12">
        <v>4</v>
      </c>
      <c r="AE12">
        <v>15</v>
      </c>
      <c r="AF12">
        <v>12.5</v>
      </c>
      <c r="AG12">
        <v>2000000</v>
      </c>
      <c r="AK12" s="18">
        <v>3500000</v>
      </c>
      <c r="AL12" s="18">
        <v>75</v>
      </c>
    </row>
    <row r="13" spans="1:39" x14ac:dyDescent="0.25">
      <c r="A13">
        <v>20</v>
      </c>
      <c r="B13">
        <v>80</v>
      </c>
      <c r="C13">
        <v>4</v>
      </c>
      <c r="D13">
        <v>17.5</v>
      </c>
      <c r="E13">
        <v>75</v>
      </c>
      <c r="F13">
        <v>3625000</v>
      </c>
      <c r="G13" s="13" t="s">
        <v>126</v>
      </c>
      <c r="J13" s="16">
        <v>4250000</v>
      </c>
      <c r="K13" s="16">
        <v>75</v>
      </c>
      <c r="M13" s="17">
        <v>30</v>
      </c>
      <c r="N13" s="18">
        <v>85</v>
      </c>
      <c r="O13" s="18">
        <v>12</v>
      </c>
      <c r="P13" s="18">
        <v>25</v>
      </c>
      <c r="Q13" s="18">
        <v>-25</v>
      </c>
      <c r="R13" s="20">
        <v>-2750000</v>
      </c>
      <c r="AB13">
        <v>20</v>
      </c>
      <c r="AC13">
        <v>75</v>
      </c>
      <c r="AD13">
        <v>4</v>
      </c>
      <c r="AE13">
        <v>15</v>
      </c>
      <c r="AF13">
        <v>75</v>
      </c>
      <c r="AG13">
        <v>4250000</v>
      </c>
      <c r="AK13" s="16">
        <v>3625000</v>
      </c>
      <c r="AL13" s="16">
        <v>75</v>
      </c>
    </row>
    <row r="14" spans="1:39" x14ac:dyDescent="0.25">
      <c r="A14">
        <v>30</v>
      </c>
      <c r="B14">
        <v>85</v>
      </c>
      <c r="C14">
        <v>4</v>
      </c>
      <c r="D14">
        <v>15</v>
      </c>
      <c r="E14">
        <v>75</v>
      </c>
      <c r="F14">
        <v>3750000</v>
      </c>
      <c r="G14" s="13" t="s">
        <v>126</v>
      </c>
      <c r="J14" s="18">
        <v>3750000</v>
      </c>
      <c r="K14" s="18">
        <v>62.5</v>
      </c>
      <c r="M14" s="17">
        <v>35</v>
      </c>
      <c r="N14" s="18">
        <v>85</v>
      </c>
      <c r="O14" s="18">
        <v>12</v>
      </c>
      <c r="P14" s="18">
        <v>25</v>
      </c>
      <c r="Q14" s="18">
        <v>-37.5</v>
      </c>
      <c r="R14" s="20">
        <v>-3250000</v>
      </c>
      <c r="AB14">
        <v>25</v>
      </c>
      <c r="AC14">
        <v>75</v>
      </c>
      <c r="AD14">
        <v>4</v>
      </c>
      <c r="AE14">
        <v>15</v>
      </c>
      <c r="AF14">
        <v>62.5</v>
      </c>
      <c r="AG14">
        <v>3750000</v>
      </c>
      <c r="AK14" s="18">
        <v>3750000</v>
      </c>
      <c r="AL14" s="18">
        <v>75</v>
      </c>
    </row>
    <row r="15" spans="1:39" x14ac:dyDescent="0.25">
      <c r="A15">
        <v>20</v>
      </c>
      <c r="B15">
        <v>80</v>
      </c>
      <c r="C15">
        <v>6</v>
      </c>
      <c r="D15">
        <v>15</v>
      </c>
      <c r="E15">
        <v>75</v>
      </c>
      <c r="F15">
        <v>3750000</v>
      </c>
      <c r="G15" s="13" t="s">
        <v>126</v>
      </c>
      <c r="J15" s="16">
        <v>3250000</v>
      </c>
      <c r="K15" s="16">
        <v>50</v>
      </c>
      <c r="M15" s="17">
        <v>40</v>
      </c>
      <c r="N15" s="18">
        <v>85</v>
      </c>
      <c r="O15" s="18">
        <v>12</v>
      </c>
      <c r="P15" s="18">
        <v>25</v>
      </c>
      <c r="Q15" s="18">
        <v>-50</v>
      </c>
      <c r="R15" s="20">
        <v>-3750000</v>
      </c>
      <c r="AB15">
        <v>30</v>
      </c>
      <c r="AC15">
        <v>75</v>
      </c>
      <c r="AD15">
        <v>4</v>
      </c>
      <c r="AE15">
        <v>15</v>
      </c>
      <c r="AF15">
        <v>50</v>
      </c>
      <c r="AG15">
        <v>3250000</v>
      </c>
      <c r="AK15" s="16">
        <v>3750000</v>
      </c>
      <c r="AL15" s="16">
        <v>75</v>
      </c>
    </row>
    <row r="16" spans="1:39" x14ac:dyDescent="0.25">
      <c r="A16">
        <v>25</v>
      </c>
      <c r="B16">
        <v>80</v>
      </c>
      <c r="C16">
        <v>4</v>
      </c>
      <c r="D16">
        <v>15</v>
      </c>
      <c r="E16">
        <v>75</v>
      </c>
      <c r="F16">
        <v>4000000</v>
      </c>
      <c r="G16" s="13" t="s">
        <v>126</v>
      </c>
      <c r="J16" s="18">
        <v>2750000</v>
      </c>
      <c r="K16" s="18">
        <v>37.5</v>
      </c>
      <c r="M16" s="15">
        <v>40</v>
      </c>
      <c r="N16" s="16">
        <v>80</v>
      </c>
      <c r="O16" s="16">
        <v>12</v>
      </c>
      <c r="P16" s="16">
        <v>25</v>
      </c>
      <c r="Q16" s="16">
        <v>-62.5</v>
      </c>
      <c r="R16" s="19">
        <v>-4000000</v>
      </c>
      <c r="AB16">
        <v>35</v>
      </c>
      <c r="AC16">
        <v>75</v>
      </c>
      <c r="AD16">
        <v>4</v>
      </c>
      <c r="AE16">
        <v>15</v>
      </c>
      <c r="AF16">
        <v>37.5</v>
      </c>
      <c r="AG16">
        <v>2750000</v>
      </c>
      <c r="AK16" s="18">
        <v>4000000</v>
      </c>
      <c r="AL16" s="18">
        <v>75</v>
      </c>
    </row>
    <row r="17" spans="1:38" x14ac:dyDescent="0.25">
      <c r="A17">
        <v>20</v>
      </c>
      <c r="B17">
        <v>75</v>
      </c>
      <c r="C17">
        <v>4</v>
      </c>
      <c r="D17">
        <v>15</v>
      </c>
      <c r="E17">
        <v>75</v>
      </c>
      <c r="F17">
        <v>4250000</v>
      </c>
      <c r="G17" s="13" t="s">
        <v>126</v>
      </c>
      <c r="J17" s="16">
        <v>2250000</v>
      </c>
      <c r="K17" s="16">
        <v>25</v>
      </c>
      <c r="M17" s="15">
        <v>40</v>
      </c>
      <c r="N17" s="16">
        <v>75</v>
      </c>
      <c r="O17" s="16">
        <v>12</v>
      </c>
      <c r="P17" s="16">
        <v>25</v>
      </c>
      <c r="Q17" s="16">
        <v>-75</v>
      </c>
      <c r="R17" s="19">
        <v>-4250000</v>
      </c>
      <c r="AB17">
        <v>40</v>
      </c>
      <c r="AC17">
        <v>75</v>
      </c>
      <c r="AD17">
        <v>4</v>
      </c>
      <c r="AE17">
        <v>15</v>
      </c>
      <c r="AF17">
        <v>25</v>
      </c>
      <c r="AG17">
        <v>2250000</v>
      </c>
      <c r="AK17" s="16">
        <v>4250000</v>
      </c>
      <c r="AL17" s="16">
        <v>75</v>
      </c>
    </row>
    <row r="18" spans="1:38" x14ac:dyDescent="0.25">
      <c r="A18">
        <v>20</v>
      </c>
      <c r="B18">
        <v>85</v>
      </c>
      <c r="C18">
        <v>4</v>
      </c>
      <c r="D18">
        <v>22.5</v>
      </c>
      <c r="E18">
        <v>62.5</v>
      </c>
      <c r="F18">
        <v>2125000</v>
      </c>
      <c r="G18" s="13" t="s">
        <v>126</v>
      </c>
      <c r="J18" s="18">
        <v>4500000</v>
      </c>
      <c r="K18" s="18">
        <v>87.5</v>
      </c>
      <c r="M18" s="15">
        <v>40</v>
      </c>
      <c r="N18" s="16">
        <v>70</v>
      </c>
      <c r="O18" s="16">
        <v>12</v>
      </c>
      <c r="P18" s="16">
        <v>25</v>
      </c>
      <c r="Q18" s="16">
        <v>-87.5</v>
      </c>
      <c r="R18" s="19">
        <v>-4500000</v>
      </c>
      <c r="AB18">
        <v>20</v>
      </c>
      <c r="AC18">
        <v>80</v>
      </c>
      <c r="AD18">
        <v>4</v>
      </c>
      <c r="AE18">
        <v>15</v>
      </c>
      <c r="AF18">
        <v>87.5</v>
      </c>
      <c r="AG18">
        <v>4500000</v>
      </c>
      <c r="AK18" s="18">
        <v>2125000</v>
      </c>
      <c r="AL18" s="18">
        <v>62.5</v>
      </c>
    </row>
    <row r="19" spans="1:38" x14ac:dyDescent="0.25">
      <c r="A19">
        <v>20</v>
      </c>
      <c r="B19">
        <v>85</v>
      </c>
      <c r="C19">
        <v>6</v>
      </c>
      <c r="D19">
        <v>20</v>
      </c>
      <c r="E19">
        <v>62.5</v>
      </c>
      <c r="F19">
        <v>2250000</v>
      </c>
      <c r="G19" s="13" t="s">
        <v>126</v>
      </c>
      <c r="J19" s="16">
        <v>4000000</v>
      </c>
      <c r="K19" s="16">
        <v>75</v>
      </c>
      <c r="M19" s="15">
        <v>40</v>
      </c>
      <c r="N19" s="16">
        <v>65</v>
      </c>
      <c r="O19" s="16">
        <v>12</v>
      </c>
      <c r="P19" s="16">
        <v>25</v>
      </c>
      <c r="Q19" s="16">
        <v>-100</v>
      </c>
      <c r="R19" s="19">
        <v>-4750000</v>
      </c>
      <c r="AB19">
        <v>25</v>
      </c>
      <c r="AC19">
        <v>80</v>
      </c>
      <c r="AD19">
        <v>4</v>
      </c>
      <c r="AE19">
        <v>15</v>
      </c>
      <c r="AF19">
        <v>75</v>
      </c>
      <c r="AG19">
        <v>4000000</v>
      </c>
      <c r="AK19" s="16">
        <v>2250000</v>
      </c>
      <c r="AL19" s="16">
        <v>62.5</v>
      </c>
    </row>
    <row r="20" spans="1:38" x14ac:dyDescent="0.25">
      <c r="A20">
        <v>20</v>
      </c>
      <c r="B20">
        <v>85</v>
      </c>
      <c r="C20">
        <v>8</v>
      </c>
      <c r="D20">
        <v>17.5</v>
      </c>
      <c r="E20">
        <v>62.5</v>
      </c>
      <c r="F20">
        <v>2375000</v>
      </c>
      <c r="G20" s="13" t="s">
        <v>126</v>
      </c>
      <c r="J20" s="18">
        <v>3500000</v>
      </c>
      <c r="K20" s="18">
        <v>62.5</v>
      </c>
      <c r="AB20">
        <v>30</v>
      </c>
      <c r="AC20">
        <v>80</v>
      </c>
      <c r="AD20">
        <v>4</v>
      </c>
      <c r="AE20">
        <v>15</v>
      </c>
      <c r="AF20">
        <v>62.5</v>
      </c>
      <c r="AG20">
        <v>3500000</v>
      </c>
      <c r="AK20" s="18">
        <v>2375000</v>
      </c>
      <c r="AL20" s="18">
        <v>62.5</v>
      </c>
    </row>
    <row r="21" spans="1:38" x14ac:dyDescent="0.25">
      <c r="A21">
        <v>20</v>
      </c>
      <c r="B21">
        <v>85</v>
      </c>
      <c r="C21">
        <v>10</v>
      </c>
      <c r="D21">
        <v>15</v>
      </c>
      <c r="E21">
        <v>62.5</v>
      </c>
      <c r="F21">
        <v>2500000</v>
      </c>
      <c r="G21" s="13" t="s">
        <v>126</v>
      </c>
      <c r="J21" s="16">
        <v>3000000</v>
      </c>
      <c r="K21" s="16">
        <v>50</v>
      </c>
      <c r="M21" t="s">
        <v>130</v>
      </c>
      <c r="AB21">
        <v>35</v>
      </c>
      <c r="AC21">
        <v>80</v>
      </c>
      <c r="AD21">
        <v>4</v>
      </c>
      <c r="AE21">
        <v>15</v>
      </c>
      <c r="AF21">
        <v>50</v>
      </c>
      <c r="AG21">
        <v>3000000</v>
      </c>
      <c r="AK21" s="16">
        <v>2500000</v>
      </c>
      <c r="AL21" s="16">
        <v>62.5</v>
      </c>
    </row>
    <row r="22" spans="1:38" x14ac:dyDescent="0.25">
      <c r="A22">
        <v>25</v>
      </c>
      <c r="B22">
        <v>85</v>
      </c>
      <c r="C22">
        <v>4</v>
      </c>
      <c r="D22">
        <v>20</v>
      </c>
      <c r="E22">
        <v>62.5</v>
      </c>
      <c r="F22">
        <v>2500000</v>
      </c>
      <c r="G22" s="13" t="s">
        <v>126</v>
      </c>
      <c r="J22" s="18">
        <v>2500000</v>
      </c>
      <c r="K22" s="18">
        <v>37.5</v>
      </c>
      <c r="M22" s="15">
        <v>30</v>
      </c>
      <c r="N22" s="16">
        <v>75</v>
      </c>
      <c r="O22" s="16">
        <v>8</v>
      </c>
      <c r="P22" s="16">
        <v>20</v>
      </c>
      <c r="Q22" s="21">
        <v>0</v>
      </c>
      <c r="R22" s="22">
        <v>0</v>
      </c>
      <c r="AB22">
        <v>40</v>
      </c>
      <c r="AC22">
        <v>80</v>
      </c>
      <c r="AD22">
        <v>4</v>
      </c>
      <c r="AE22">
        <v>15</v>
      </c>
      <c r="AF22">
        <v>37.5</v>
      </c>
      <c r="AG22">
        <v>2500000</v>
      </c>
      <c r="AK22" s="18">
        <v>2500000</v>
      </c>
      <c r="AL22" s="18">
        <v>62.5</v>
      </c>
    </row>
    <row r="23" spans="1:38" x14ac:dyDescent="0.25">
      <c r="A23">
        <v>25</v>
      </c>
      <c r="B23">
        <v>85</v>
      </c>
      <c r="C23">
        <v>6</v>
      </c>
      <c r="D23">
        <v>17.5</v>
      </c>
      <c r="E23">
        <v>62.5</v>
      </c>
      <c r="F23">
        <v>2625000</v>
      </c>
      <c r="G23" s="13" t="s">
        <v>126</v>
      </c>
      <c r="J23" s="16">
        <v>4750000</v>
      </c>
      <c r="K23" s="16">
        <v>100</v>
      </c>
      <c r="AB23">
        <v>20</v>
      </c>
      <c r="AC23">
        <v>85</v>
      </c>
      <c r="AD23">
        <v>4</v>
      </c>
      <c r="AE23">
        <v>15</v>
      </c>
      <c r="AF23">
        <v>100</v>
      </c>
      <c r="AG23">
        <v>4750000</v>
      </c>
      <c r="AK23" s="16">
        <v>2625000</v>
      </c>
      <c r="AL23" s="16">
        <v>62.5</v>
      </c>
    </row>
    <row r="24" spans="1:38" x14ac:dyDescent="0.25">
      <c r="A24">
        <v>25</v>
      </c>
      <c r="B24">
        <v>85</v>
      </c>
      <c r="C24">
        <v>8</v>
      </c>
      <c r="D24">
        <v>15</v>
      </c>
      <c r="E24">
        <v>62.5</v>
      </c>
      <c r="F24">
        <v>2750000</v>
      </c>
      <c r="G24" s="13" t="s">
        <v>126</v>
      </c>
      <c r="J24" s="18">
        <v>4250000</v>
      </c>
      <c r="K24" s="18">
        <v>87.5</v>
      </c>
      <c r="AB24">
        <v>25</v>
      </c>
      <c r="AC24">
        <v>85</v>
      </c>
      <c r="AD24">
        <v>4</v>
      </c>
      <c r="AE24">
        <v>15</v>
      </c>
      <c r="AF24">
        <v>87.5</v>
      </c>
      <c r="AG24">
        <v>4250000</v>
      </c>
      <c r="AK24" s="18">
        <v>2750000</v>
      </c>
      <c r="AL24" s="18">
        <v>62.5</v>
      </c>
    </row>
    <row r="25" spans="1:38" x14ac:dyDescent="0.25">
      <c r="A25">
        <v>20</v>
      </c>
      <c r="B25">
        <v>80</v>
      </c>
      <c r="C25">
        <v>4</v>
      </c>
      <c r="D25">
        <v>20</v>
      </c>
      <c r="E25">
        <v>62.5</v>
      </c>
      <c r="F25">
        <v>2750000</v>
      </c>
      <c r="G25" s="13" t="s">
        <v>126</v>
      </c>
      <c r="J25" s="16">
        <v>3750000</v>
      </c>
      <c r="K25" s="16">
        <v>75</v>
      </c>
      <c r="AB25">
        <v>30</v>
      </c>
      <c r="AC25">
        <v>85</v>
      </c>
      <c r="AD25">
        <v>4</v>
      </c>
      <c r="AE25">
        <v>15</v>
      </c>
      <c r="AF25">
        <v>75</v>
      </c>
      <c r="AG25">
        <v>3750000</v>
      </c>
      <c r="AK25" s="16">
        <v>2750000</v>
      </c>
      <c r="AL25" s="16">
        <v>62.5</v>
      </c>
    </row>
    <row r="26" spans="1:38" x14ac:dyDescent="0.25">
      <c r="A26">
        <v>30</v>
      </c>
      <c r="B26">
        <v>85</v>
      </c>
      <c r="C26">
        <v>4</v>
      </c>
      <c r="D26">
        <v>17.5</v>
      </c>
      <c r="E26">
        <v>62.5</v>
      </c>
      <c r="F26">
        <v>2875000</v>
      </c>
      <c r="G26" s="13" t="s">
        <v>126</v>
      </c>
      <c r="J26" s="18">
        <v>3250000</v>
      </c>
      <c r="K26" s="18">
        <v>62.5</v>
      </c>
      <c r="AB26">
        <v>35</v>
      </c>
      <c r="AC26">
        <v>85</v>
      </c>
      <c r="AD26">
        <v>4</v>
      </c>
      <c r="AE26">
        <v>15</v>
      </c>
      <c r="AF26">
        <v>62.5</v>
      </c>
      <c r="AG26">
        <v>3250000</v>
      </c>
      <c r="AK26" s="18">
        <v>2875000</v>
      </c>
      <c r="AL26" s="18">
        <v>62.5</v>
      </c>
    </row>
    <row r="27" spans="1:38" x14ac:dyDescent="0.25">
      <c r="A27">
        <v>20</v>
      </c>
      <c r="B27">
        <v>80</v>
      </c>
      <c r="C27">
        <v>6</v>
      </c>
      <c r="D27">
        <v>17.5</v>
      </c>
      <c r="E27">
        <v>62.5</v>
      </c>
      <c r="F27">
        <v>2875000</v>
      </c>
      <c r="G27" s="13" t="s">
        <v>126</v>
      </c>
      <c r="J27" s="16">
        <v>2750000</v>
      </c>
      <c r="K27" s="16">
        <v>50</v>
      </c>
      <c r="AB27">
        <v>40</v>
      </c>
      <c r="AC27">
        <v>85</v>
      </c>
      <c r="AD27">
        <v>4</v>
      </c>
      <c r="AE27">
        <v>15</v>
      </c>
      <c r="AF27">
        <v>50</v>
      </c>
      <c r="AG27">
        <v>2750000</v>
      </c>
      <c r="AK27" s="16">
        <v>2875000</v>
      </c>
      <c r="AL27" s="16">
        <v>62.5</v>
      </c>
    </row>
    <row r="28" spans="1:38" x14ac:dyDescent="0.25">
      <c r="A28">
        <v>30</v>
      </c>
      <c r="B28">
        <v>85</v>
      </c>
      <c r="C28">
        <v>6</v>
      </c>
      <c r="D28">
        <v>15</v>
      </c>
      <c r="E28">
        <v>62.5</v>
      </c>
      <c r="F28">
        <v>3000000</v>
      </c>
      <c r="G28" s="13" t="s">
        <v>126</v>
      </c>
      <c r="J28" s="18">
        <v>3000000</v>
      </c>
      <c r="K28" s="18">
        <v>37.5</v>
      </c>
      <c r="AB28">
        <v>20</v>
      </c>
      <c r="AC28">
        <v>65</v>
      </c>
      <c r="AD28">
        <v>6</v>
      </c>
      <c r="AE28">
        <v>15</v>
      </c>
      <c r="AF28">
        <v>37.5</v>
      </c>
      <c r="AG28">
        <v>3000000</v>
      </c>
      <c r="AK28" s="18">
        <v>3000000</v>
      </c>
      <c r="AL28" s="18">
        <v>62.5</v>
      </c>
    </row>
    <row r="29" spans="1:38" x14ac:dyDescent="0.25">
      <c r="A29">
        <v>20</v>
      </c>
      <c r="B29">
        <v>80</v>
      </c>
      <c r="C29">
        <v>8</v>
      </c>
      <c r="D29">
        <v>15</v>
      </c>
      <c r="E29">
        <v>62.5</v>
      </c>
      <c r="F29">
        <v>3000000</v>
      </c>
      <c r="G29" s="13" t="s">
        <v>126</v>
      </c>
      <c r="J29" s="16">
        <v>2500000</v>
      </c>
      <c r="K29" s="16">
        <v>25</v>
      </c>
      <c r="AB29">
        <v>25</v>
      </c>
      <c r="AC29">
        <v>65</v>
      </c>
      <c r="AD29">
        <v>6</v>
      </c>
      <c r="AE29">
        <v>15</v>
      </c>
      <c r="AF29">
        <v>25</v>
      </c>
      <c r="AG29">
        <v>2500000</v>
      </c>
      <c r="AK29" s="16">
        <v>3000000</v>
      </c>
      <c r="AL29" s="16">
        <v>62.5</v>
      </c>
    </row>
    <row r="30" spans="1:38" x14ac:dyDescent="0.25">
      <c r="A30">
        <v>25</v>
      </c>
      <c r="B30">
        <v>80</v>
      </c>
      <c r="C30">
        <v>4</v>
      </c>
      <c r="D30">
        <v>17.5</v>
      </c>
      <c r="E30">
        <v>62.5</v>
      </c>
      <c r="F30">
        <v>3125000</v>
      </c>
      <c r="G30" s="13" t="s">
        <v>126</v>
      </c>
      <c r="J30" s="18">
        <v>2000000</v>
      </c>
      <c r="K30" s="18">
        <v>12.5</v>
      </c>
      <c r="AB30">
        <v>30</v>
      </c>
      <c r="AC30">
        <v>65</v>
      </c>
      <c r="AD30">
        <v>6</v>
      </c>
      <c r="AE30">
        <v>15</v>
      </c>
      <c r="AF30">
        <v>12.5</v>
      </c>
      <c r="AG30">
        <v>2000000</v>
      </c>
      <c r="AK30" s="18">
        <v>3125000</v>
      </c>
      <c r="AL30" s="18">
        <v>62.5</v>
      </c>
    </row>
    <row r="31" spans="1:38" x14ac:dyDescent="0.25">
      <c r="A31">
        <v>35</v>
      </c>
      <c r="B31">
        <v>85</v>
      </c>
      <c r="C31">
        <v>4</v>
      </c>
      <c r="D31">
        <v>15</v>
      </c>
      <c r="E31">
        <v>62.5</v>
      </c>
      <c r="F31">
        <v>3250000</v>
      </c>
      <c r="G31" s="13" t="s">
        <v>126</v>
      </c>
      <c r="J31" s="16">
        <v>1500000</v>
      </c>
      <c r="K31" s="16">
        <v>0</v>
      </c>
      <c r="AB31">
        <v>35</v>
      </c>
      <c r="AC31">
        <v>65</v>
      </c>
      <c r="AD31">
        <v>6</v>
      </c>
      <c r="AE31">
        <v>15</v>
      </c>
      <c r="AF31">
        <v>0</v>
      </c>
      <c r="AG31">
        <v>1500000</v>
      </c>
      <c r="AK31" s="16">
        <v>3250000</v>
      </c>
      <c r="AL31" s="16">
        <v>62.5</v>
      </c>
    </row>
    <row r="32" spans="1:38" x14ac:dyDescent="0.25">
      <c r="A32">
        <v>25</v>
      </c>
      <c r="B32">
        <v>80</v>
      </c>
      <c r="C32">
        <v>6</v>
      </c>
      <c r="D32">
        <v>15</v>
      </c>
      <c r="E32">
        <v>62.5</v>
      </c>
      <c r="F32">
        <v>3250000</v>
      </c>
      <c r="G32" s="13" t="s">
        <v>126</v>
      </c>
      <c r="J32" s="18">
        <v>1000000</v>
      </c>
      <c r="K32" s="18">
        <v>-12.5</v>
      </c>
      <c r="AB32">
        <v>40</v>
      </c>
      <c r="AC32">
        <v>65</v>
      </c>
      <c r="AD32">
        <v>6</v>
      </c>
      <c r="AE32">
        <v>15</v>
      </c>
      <c r="AF32">
        <v>-12.5</v>
      </c>
      <c r="AG32">
        <v>1000000</v>
      </c>
      <c r="AK32" s="18">
        <v>3250000</v>
      </c>
      <c r="AL32" s="18">
        <v>62.5</v>
      </c>
    </row>
    <row r="33" spans="1:38" x14ac:dyDescent="0.25">
      <c r="A33">
        <v>20</v>
      </c>
      <c r="B33">
        <v>75</v>
      </c>
      <c r="C33">
        <v>4</v>
      </c>
      <c r="D33">
        <v>17.5</v>
      </c>
      <c r="E33">
        <v>62.5</v>
      </c>
      <c r="F33">
        <v>3375000</v>
      </c>
      <c r="G33" s="13" t="s">
        <v>126</v>
      </c>
      <c r="J33" s="16">
        <v>3250000</v>
      </c>
      <c r="K33" s="16">
        <v>50</v>
      </c>
      <c r="AB33">
        <v>20</v>
      </c>
      <c r="AC33">
        <v>70</v>
      </c>
      <c r="AD33">
        <v>6</v>
      </c>
      <c r="AE33">
        <v>15</v>
      </c>
      <c r="AF33">
        <v>50</v>
      </c>
      <c r="AG33">
        <v>3250000</v>
      </c>
      <c r="AK33" s="16">
        <v>3375000</v>
      </c>
      <c r="AL33" s="16">
        <v>62.5</v>
      </c>
    </row>
    <row r="34" spans="1:38" x14ac:dyDescent="0.25">
      <c r="A34">
        <v>30</v>
      </c>
      <c r="B34">
        <v>80</v>
      </c>
      <c r="C34">
        <v>4</v>
      </c>
      <c r="D34">
        <v>15</v>
      </c>
      <c r="E34">
        <v>62.5</v>
      </c>
      <c r="F34">
        <v>3500000</v>
      </c>
      <c r="G34" s="13" t="s">
        <v>126</v>
      </c>
      <c r="J34" s="18">
        <v>2750000</v>
      </c>
      <c r="K34" s="18">
        <v>37.5</v>
      </c>
      <c r="AB34">
        <v>25</v>
      </c>
      <c r="AC34">
        <v>70</v>
      </c>
      <c r="AD34">
        <v>6</v>
      </c>
      <c r="AE34">
        <v>15</v>
      </c>
      <c r="AF34">
        <v>37.5</v>
      </c>
      <c r="AG34">
        <v>2750000</v>
      </c>
      <c r="AK34" s="18">
        <v>3500000</v>
      </c>
      <c r="AL34" s="18">
        <v>62.5</v>
      </c>
    </row>
    <row r="35" spans="1:38" x14ac:dyDescent="0.25">
      <c r="A35">
        <v>20</v>
      </c>
      <c r="B35">
        <v>75</v>
      </c>
      <c r="C35">
        <v>6</v>
      </c>
      <c r="D35">
        <v>15</v>
      </c>
      <c r="E35">
        <v>62.5</v>
      </c>
      <c r="F35">
        <v>3500000</v>
      </c>
      <c r="G35" s="13" t="s">
        <v>126</v>
      </c>
      <c r="J35" s="16">
        <v>2250000</v>
      </c>
      <c r="K35" s="16">
        <v>25</v>
      </c>
      <c r="AB35">
        <v>30</v>
      </c>
      <c r="AC35">
        <v>70</v>
      </c>
      <c r="AD35">
        <v>6</v>
      </c>
      <c r="AE35">
        <v>15</v>
      </c>
      <c r="AF35">
        <v>25</v>
      </c>
      <c r="AG35">
        <v>2250000</v>
      </c>
      <c r="AK35" s="16">
        <v>3500000</v>
      </c>
      <c r="AL35" s="16">
        <v>62.5</v>
      </c>
    </row>
    <row r="36" spans="1:38" x14ac:dyDescent="0.25">
      <c r="A36">
        <v>25</v>
      </c>
      <c r="B36">
        <v>75</v>
      </c>
      <c r="C36">
        <v>4</v>
      </c>
      <c r="D36">
        <v>15</v>
      </c>
      <c r="E36">
        <v>62.5</v>
      </c>
      <c r="F36">
        <v>3750000</v>
      </c>
      <c r="G36" s="13" t="s">
        <v>126</v>
      </c>
      <c r="J36" s="18">
        <v>1750000</v>
      </c>
      <c r="K36" s="18">
        <v>12.5</v>
      </c>
      <c r="AB36">
        <v>35</v>
      </c>
      <c r="AC36">
        <v>70</v>
      </c>
      <c r="AD36">
        <v>6</v>
      </c>
      <c r="AE36">
        <v>15</v>
      </c>
      <c r="AF36">
        <v>12.5</v>
      </c>
      <c r="AG36">
        <v>1750000</v>
      </c>
      <c r="AK36" s="18">
        <v>3750000</v>
      </c>
      <c r="AL36" s="18">
        <v>62.5</v>
      </c>
    </row>
    <row r="37" spans="1:38" x14ac:dyDescent="0.25">
      <c r="A37">
        <v>20</v>
      </c>
      <c r="B37">
        <v>70</v>
      </c>
      <c r="C37">
        <v>4</v>
      </c>
      <c r="D37">
        <v>15</v>
      </c>
      <c r="E37">
        <v>62.5</v>
      </c>
      <c r="F37">
        <v>4000000</v>
      </c>
      <c r="G37" s="13" t="s">
        <v>126</v>
      </c>
      <c r="J37" s="16">
        <v>1250000</v>
      </c>
      <c r="K37" s="16">
        <v>0</v>
      </c>
      <c r="AB37">
        <v>40</v>
      </c>
      <c r="AC37">
        <v>70</v>
      </c>
      <c r="AD37">
        <v>6</v>
      </c>
      <c r="AE37">
        <v>15</v>
      </c>
      <c r="AF37">
        <v>0</v>
      </c>
      <c r="AG37">
        <v>1250000</v>
      </c>
      <c r="AK37" s="16">
        <v>4000000</v>
      </c>
      <c r="AL37" s="16">
        <v>62.5</v>
      </c>
    </row>
    <row r="38" spans="1:38" x14ac:dyDescent="0.25">
      <c r="A38">
        <v>20</v>
      </c>
      <c r="B38">
        <v>85</v>
      </c>
      <c r="C38">
        <v>4</v>
      </c>
      <c r="D38">
        <v>25</v>
      </c>
      <c r="E38">
        <v>50</v>
      </c>
      <c r="F38">
        <v>1250000</v>
      </c>
      <c r="G38" s="13" t="s">
        <v>126</v>
      </c>
      <c r="J38" s="18">
        <v>3500000</v>
      </c>
      <c r="K38" s="18">
        <v>62.5</v>
      </c>
      <c r="AB38">
        <v>20</v>
      </c>
      <c r="AC38">
        <v>75</v>
      </c>
      <c r="AD38">
        <v>6</v>
      </c>
      <c r="AE38">
        <v>15</v>
      </c>
      <c r="AF38">
        <v>62.5</v>
      </c>
      <c r="AG38">
        <v>3500000</v>
      </c>
      <c r="AK38" s="18">
        <v>1250000</v>
      </c>
      <c r="AL38" s="18">
        <v>50</v>
      </c>
    </row>
    <row r="39" spans="1:38" x14ac:dyDescent="0.25">
      <c r="A39">
        <v>20</v>
      </c>
      <c r="B39">
        <v>85</v>
      </c>
      <c r="C39">
        <v>6</v>
      </c>
      <c r="D39">
        <v>22.5</v>
      </c>
      <c r="E39">
        <v>50</v>
      </c>
      <c r="F39">
        <v>1375000</v>
      </c>
      <c r="G39" s="13" t="s">
        <v>126</v>
      </c>
      <c r="J39" s="16">
        <v>3000000</v>
      </c>
      <c r="K39" s="16">
        <v>50</v>
      </c>
      <c r="AB39">
        <v>25</v>
      </c>
      <c r="AC39">
        <v>75</v>
      </c>
      <c r="AD39">
        <v>6</v>
      </c>
      <c r="AE39">
        <v>15</v>
      </c>
      <c r="AF39">
        <v>50</v>
      </c>
      <c r="AG39">
        <v>3000000</v>
      </c>
      <c r="AK39" s="16">
        <v>1375000</v>
      </c>
      <c r="AL39" s="16">
        <v>50</v>
      </c>
    </row>
    <row r="40" spans="1:38" x14ac:dyDescent="0.25">
      <c r="A40">
        <v>20</v>
      </c>
      <c r="B40">
        <v>85</v>
      </c>
      <c r="C40">
        <v>8</v>
      </c>
      <c r="D40">
        <v>20</v>
      </c>
      <c r="E40">
        <v>50</v>
      </c>
      <c r="F40">
        <v>1500000</v>
      </c>
      <c r="G40" s="13" t="s">
        <v>126</v>
      </c>
      <c r="J40" s="18">
        <v>2500000</v>
      </c>
      <c r="K40" s="18">
        <v>37.5</v>
      </c>
      <c r="AB40">
        <v>30</v>
      </c>
      <c r="AC40">
        <v>75</v>
      </c>
      <c r="AD40">
        <v>6</v>
      </c>
      <c r="AE40">
        <v>15</v>
      </c>
      <c r="AF40">
        <v>37.5</v>
      </c>
      <c r="AG40">
        <v>2500000</v>
      </c>
      <c r="AK40" s="18">
        <v>1500000</v>
      </c>
      <c r="AL40" s="18">
        <v>50</v>
      </c>
    </row>
    <row r="41" spans="1:38" x14ac:dyDescent="0.25">
      <c r="A41">
        <v>20</v>
      </c>
      <c r="B41">
        <v>85</v>
      </c>
      <c r="C41">
        <v>10</v>
      </c>
      <c r="D41">
        <v>17.5</v>
      </c>
      <c r="E41">
        <v>50</v>
      </c>
      <c r="F41">
        <v>1625000</v>
      </c>
      <c r="G41" s="13" t="s">
        <v>126</v>
      </c>
      <c r="J41" s="16">
        <v>2000000</v>
      </c>
      <c r="K41" s="16">
        <v>25</v>
      </c>
      <c r="AB41">
        <v>35</v>
      </c>
      <c r="AC41">
        <v>75</v>
      </c>
      <c r="AD41">
        <v>6</v>
      </c>
      <c r="AE41">
        <v>15</v>
      </c>
      <c r="AF41">
        <v>25</v>
      </c>
      <c r="AG41">
        <v>2000000</v>
      </c>
      <c r="AK41" s="16">
        <v>1625000</v>
      </c>
      <c r="AL41" s="16">
        <v>50</v>
      </c>
    </row>
    <row r="42" spans="1:38" x14ac:dyDescent="0.25">
      <c r="A42">
        <v>25</v>
      </c>
      <c r="B42">
        <v>85</v>
      </c>
      <c r="C42">
        <v>4</v>
      </c>
      <c r="D42">
        <v>22.5</v>
      </c>
      <c r="E42">
        <v>50</v>
      </c>
      <c r="F42">
        <v>1625000</v>
      </c>
      <c r="G42" s="13" t="s">
        <v>126</v>
      </c>
      <c r="J42" s="18">
        <v>1500000</v>
      </c>
      <c r="K42" s="18">
        <v>12.5</v>
      </c>
      <c r="AB42">
        <v>40</v>
      </c>
      <c r="AC42">
        <v>75</v>
      </c>
      <c r="AD42">
        <v>6</v>
      </c>
      <c r="AE42">
        <v>15</v>
      </c>
      <c r="AF42">
        <v>12.5</v>
      </c>
      <c r="AG42">
        <v>1500000</v>
      </c>
      <c r="AK42" s="18">
        <v>1625000</v>
      </c>
      <c r="AL42" s="18">
        <v>50</v>
      </c>
    </row>
    <row r="43" spans="1:38" x14ac:dyDescent="0.25">
      <c r="A43">
        <v>20</v>
      </c>
      <c r="B43">
        <v>85</v>
      </c>
      <c r="C43">
        <v>12</v>
      </c>
      <c r="D43">
        <v>15</v>
      </c>
      <c r="E43">
        <v>50</v>
      </c>
      <c r="F43">
        <v>1750000</v>
      </c>
      <c r="G43" s="13" t="s">
        <v>126</v>
      </c>
      <c r="J43" s="16">
        <v>3750000</v>
      </c>
      <c r="K43" s="16">
        <v>75</v>
      </c>
      <c r="AB43">
        <v>20</v>
      </c>
      <c r="AC43">
        <v>80</v>
      </c>
      <c r="AD43">
        <v>6</v>
      </c>
      <c r="AE43">
        <v>15</v>
      </c>
      <c r="AF43">
        <v>75</v>
      </c>
      <c r="AG43">
        <v>3750000</v>
      </c>
      <c r="AK43" s="16">
        <v>1750000</v>
      </c>
      <c r="AL43" s="16">
        <v>50</v>
      </c>
    </row>
    <row r="44" spans="1:38" x14ac:dyDescent="0.25">
      <c r="A44">
        <v>25</v>
      </c>
      <c r="B44">
        <v>85</v>
      </c>
      <c r="C44">
        <v>6</v>
      </c>
      <c r="D44">
        <v>20</v>
      </c>
      <c r="E44">
        <v>50</v>
      </c>
      <c r="F44">
        <v>1750000</v>
      </c>
      <c r="G44" s="13" t="s">
        <v>126</v>
      </c>
      <c r="J44" s="18">
        <v>3250000</v>
      </c>
      <c r="K44" s="18">
        <v>62.5</v>
      </c>
      <c r="AB44">
        <v>25</v>
      </c>
      <c r="AC44">
        <v>80</v>
      </c>
      <c r="AD44">
        <v>6</v>
      </c>
      <c r="AE44">
        <v>15</v>
      </c>
      <c r="AF44">
        <v>62.5</v>
      </c>
      <c r="AG44">
        <v>3250000</v>
      </c>
      <c r="AK44" s="18">
        <v>1750000</v>
      </c>
      <c r="AL44" s="18">
        <v>50</v>
      </c>
    </row>
    <row r="45" spans="1:38" x14ac:dyDescent="0.25">
      <c r="A45">
        <v>25</v>
      </c>
      <c r="B45">
        <v>85</v>
      </c>
      <c r="C45">
        <v>8</v>
      </c>
      <c r="D45">
        <v>17.5</v>
      </c>
      <c r="E45">
        <v>50</v>
      </c>
      <c r="F45">
        <v>1875000</v>
      </c>
      <c r="G45" s="13" t="s">
        <v>126</v>
      </c>
      <c r="J45" s="16">
        <v>2750000</v>
      </c>
      <c r="K45" s="16">
        <v>50</v>
      </c>
      <c r="AB45">
        <v>30</v>
      </c>
      <c r="AC45">
        <v>80</v>
      </c>
      <c r="AD45">
        <v>6</v>
      </c>
      <c r="AE45">
        <v>15</v>
      </c>
      <c r="AF45">
        <v>50</v>
      </c>
      <c r="AG45">
        <v>2750000</v>
      </c>
      <c r="AK45" s="16">
        <v>1875000</v>
      </c>
      <c r="AL45" s="16">
        <v>50</v>
      </c>
    </row>
    <row r="46" spans="1:38" x14ac:dyDescent="0.25">
      <c r="A46">
        <v>20</v>
      </c>
      <c r="B46">
        <v>80</v>
      </c>
      <c r="C46">
        <v>4</v>
      </c>
      <c r="D46">
        <v>22.5</v>
      </c>
      <c r="E46">
        <v>50</v>
      </c>
      <c r="F46">
        <v>1875000</v>
      </c>
      <c r="G46" s="13" t="s">
        <v>126</v>
      </c>
      <c r="J46" s="18">
        <v>2250000</v>
      </c>
      <c r="K46" s="18">
        <v>37.5</v>
      </c>
      <c r="AB46">
        <v>35</v>
      </c>
      <c r="AC46">
        <v>80</v>
      </c>
      <c r="AD46">
        <v>6</v>
      </c>
      <c r="AE46">
        <v>15</v>
      </c>
      <c r="AF46">
        <v>37.5</v>
      </c>
      <c r="AG46">
        <v>2250000</v>
      </c>
      <c r="AK46" s="18">
        <v>1875000</v>
      </c>
      <c r="AL46" s="18">
        <v>50</v>
      </c>
    </row>
    <row r="47" spans="1:38" x14ac:dyDescent="0.25">
      <c r="A47">
        <v>25</v>
      </c>
      <c r="B47">
        <v>85</v>
      </c>
      <c r="C47">
        <v>10</v>
      </c>
      <c r="D47">
        <v>15</v>
      </c>
      <c r="E47">
        <v>50</v>
      </c>
      <c r="F47">
        <v>2000000</v>
      </c>
      <c r="G47" s="13" t="s">
        <v>126</v>
      </c>
      <c r="J47" s="16">
        <v>1750000</v>
      </c>
      <c r="K47" s="16">
        <v>25</v>
      </c>
      <c r="AB47">
        <v>40</v>
      </c>
      <c r="AC47">
        <v>80</v>
      </c>
      <c r="AD47">
        <v>6</v>
      </c>
      <c r="AE47">
        <v>15</v>
      </c>
      <c r="AF47">
        <v>25</v>
      </c>
      <c r="AG47">
        <v>1750000</v>
      </c>
      <c r="AK47" s="16">
        <v>2000000</v>
      </c>
      <c r="AL47" s="16">
        <v>50</v>
      </c>
    </row>
    <row r="48" spans="1:38" x14ac:dyDescent="0.25">
      <c r="A48">
        <v>30</v>
      </c>
      <c r="B48">
        <v>85</v>
      </c>
      <c r="C48">
        <v>4</v>
      </c>
      <c r="D48">
        <v>20</v>
      </c>
      <c r="E48">
        <v>50</v>
      </c>
      <c r="F48">
        <v>2000000</v>
      </c>
      <c r="G48" s="13" t="s">
        <v>126</v>
      </c>
      <c r="J48" s="18">
        <v>4000000</v>
      </c>
      <c r="K48" s="18">
        <v>87.5</v>
      </c>
      <c r="AB48">
        <v>20</v>
      </c>
      <c r="AC48">
        <v>85</v>
      </c>
      <c r="AD48">
        <v>6</v>
      </c>
      <c r="AE48">
        <v>15</v>
      </c>
      <c r="AF48">
        <v>87.5</v>
      </c>
      <c r="AG48">
        <v>4000000</v>
      </c>
      <c r="AK48" s="18">
        <v>2000000</v>
      </c>
      <c r="AL48" s="18">
        <v>50</v>
      </c>
    </row>
    <row r="49" spans="1:38" x14ac:dyDescent="0.25">
      <c r="A49">
        <v>20</v>
      </c>
      <c r="B49">
        <v>80</v>
      </c>
      <c r="C49">
        <v>6</v>
      </c>
      <c r="D49">
        <v>20</v>
      </c>
      <c r="E49">
        <v>50</v>
      </c>
      <c r="F49">
        <v>2000000</v>
      </c>
      <c r="G49" s="13" t="s">
        <v>126</v>
      </c>
      <c r="J49" s="16">
        <v>3500000</v>
      </c>
      <c r="K49" s="16">
        <v>75</v>
      </c>
      <c r="AB49">
        <v>25</v>
      </c>
      <c r="AC49">
        <v>85</v>
      </c>
      <c r="AD49">
        <v>6</v>
      </c>
      <c r="AE49">
        <v>15</v>
      </c>
      <c r="AF49">
        <v>75</v>
      </c>
      <c r="AG49">
        <v>3500000</v>
      </c>
      <c r="AK49" s="16">
        <v>2000000</v>
      </c>
      <c r="AL49" s="16">
        <v>50</v>
      </c>
    </row>
    <row r="50" spans="1:38" x14ac:dyDescent="0.25">
      <c r="A50">
        <v>30</v>
      </c>
      <c r="B50">
        <v>85</v>
      </c>
      <c r="C50">
        <v>6</v>
      </c>
      <c r="D50">
        <v>17.5</v>
      </c>
      <c r="E50">
        <v>50</v>
      </c>
      <c r="F50">
        <v>2125000</v>
      </c>
      <c r="G50" s="13" t="s">
        <v>126</v>
      </c>
      <c r="J50" s="18">
        <v>3000000</v>
      </c>
      <c r="K50" s="18">
        <v>62.5</v>
      </c>
      <c r="AB50">
        <v>30</v>
      </c>
      <c r="AC50">
        <v>85</v>
      </c>
      <c r="AD50">
        <v>6</v>
      </c>
      <c r="AE50">
        <v>15</v>
      </c>
      <c r="AF50">
        <v>62.5</v>
      </c>
      <c r="AG50">
        <v>3000000</v>
      </c>
      <c r="AK50" s="18">
        <v>2125000</v>
      </c>
      <c r="AL50" s="18">
        <v>50</v>
      </c>
    </row>
    <row r="51" spans="1:38" x14ac:dyDescent="0.25">
      <c r="A51">
        <v>20</v>
      </c>
      <c r="B51">
        <v>80</v>
      </c>
      <c r="C51">
        <v>8</v>
      </c>
      <c r="D51">
        <v>17.5</v>
      </c>
      <c r="E51">
        <v>50</v>
      </c>
      <c r="F51">
        <v>2125000</v>
      </c>
      <c r="G51" s="13" t="s">
        <v>126</v>
      </c>
      <c r="J51" s="16">
        <v>2500000</v>
      </c>
      <c r="K51" s="16">
        <v>50</v>
      </c>
      <c r="AB51">
        <v>35</v>
      </c>
      <c r="AC51">
        <v>85</v>
      </c>
      <c r="AD51">
        <v>6</v>
      </c>
      <c r="AE51">
        <v>15</v>
      </c>
      <c r="AF51">
        <v>50</v>
      </c>
      <c r="AG51">
        <v>2500000</v>
      </c>
      <c r="AK51" s="16">
        <v>2125000</v>
      </c>
      <c r="AL51" s="16">
        <v>50</v>
      </c>
    </row>
    <row r="52" spans="1:38" x14ac:dyDescent="0.25">
      <c r="A52">
        <v>30</v>
      </c>
      <c r="B52">
        <v>85</v>
      </c>
      <c r="C52">
        <v>8</v>
      </c>
      <c r="D52">
        <v>15</v>
      </c>
      <c r="E52">
        <v>50</v>
      </c>
      <c r="F52">
        <v>2250000</v>
      </c>
      <c r="G52" s="13" t="s">
        <v>126</v>
      </c>
      <c r="J52" s="18">
        <v>2000000</v>
      </c>
      <c r="K52" s="18">
        <v>37.5</v>
      </c>
      <c r="AB52">
        <v>40</v>
      </c>
      <c r="AC52">
        <v>85</v>
      </c>
      <c r="AD52">
        <v>6</v>
      </c>
      <c r="AE52">
        <v>15</v>
      </c>
      <c r="AF52">
        <v>37.5</v>
      </c>
      <c r="AG52">
        <v>2000000</v>
      </c>
      <c r="AK52" s="18">
        <v>2250000</v>
      </c>
      <c r="AL52" s="18">
        <v>50</v>
      </c>
    </row>
    <row r="53" spans="1:38" x14ac:dyDescent="0.25">
      <c r="A53">
        <v>20</v>
      </c>
      <c r="B53">
        <v>80</v>
      </c>
      <c r="C53">
        <v>10</v>
      </c>
      <c r="D53">
        <v>15</v>
      </c>
      <c r="E53">
        <v>50</v>
      </c>
      <c r="F53">
        <v>2250000</v>
      </c>
      <c r="G53" s="13" t="s">
        <v>126</v>
      </c>
      <c r="J53" s="16">
        <v>2250000</v>
      </c>
      <c r="K53" s="16">
        <v>25</v>
      </c>
      <c r="AB53">
        <v>20</v>
      </c>
      <c r="AC53">
        <v>65</v>
      </c>
      <c r="AD53">
        <v>8</v>
      </c>
      <c r="AE53">
        <v>15</v>
      </c>
      <c r="AF53">
        <v>25</v>
      </c>
      <c r="AG53">
        <v>2250000</v>
      </c>
      <c r="AK53" s="16">
        <v>2250000</v>
      </c>
      <c r="AL53" s="16">
        <v>50</v>
      </c>
    </row>
    <row r="54" spans="1:38" x14ac:dyDescent="0.25">
      <c r="A54">
        <v>25</v>
      </c>
      <c r="B54">
        <v>80</v>
      </c>
      <c r="C54">
        <v>4</v>
      </c>
      <c r="D54">
        <v>20</v>
      </c>
      <c r="E54">
        <v>50</v>
      </c>
      <c r="F54">
        <v>2250000</v>
      </c>
      <c r="G54" s="13" t="s">
        <v>126</v>
      </c>
      <c r="J54" s="18">
        <v>1750000</v>
      </c>
      <c r="K54" s="18">
        <v>12.5</v>
      </c>
      <c r="AB54">
        <v>25</v>
      </c>
      <c r="AC54">
        <v>65</v>
      </c>
      <c r="AD54">
        <v>8</v>
      </c>
      <c r="AE54">
        <v>15</v>
      </c>
      <c r="AF54">
        <v>12.5</v>
      </c>
      <c r="AG54">
        <v>1750000</v>
      </c>
      <c r="AK54" s="18">
        <v>2250000</v>
      </c>
      <c r="AL54" s="18">
        <v>50</v>
      </c>
    </row>
    <row r="55" spans="1:38" x14ac:dyDescent="0.25">
      <c r="A55">
        <v>35</v>
      </c>
      <c r="B55">
        <v>85</v>
      </c>
      <c r="C55">
        <v>4</v>
      </c>
      <c r="D55">
        <v>17.5</v>
      </c>
      <c r="E55">
        <v>50</v>
      </c>
      <c r="F55">
        <v>2375000</v>
      </c>
      <c r="G55" s="13" t="s">
        <v>126</v>
      </c>
      <c r="J55" s="16">
        <v>1250000</v>
      </c>
      <c r="K55" s="16">
        <v>0</v>
      </c>
      <c r="AB55">
        <v>30</v>
      </c>
      <c r="AC55">
        <v>65</v>
      </c>
      <c r="AD55">
        <v>8</v>
      </c>
      <c r="AE55">
        <v>15</v>
      </c>
      <c r="AF55">
        <v>0</v>
      </c>
      <c r="AG55">
        <v>1250000</v>
      </c>
      <c r="AK55" s="16">
        <v>2375000</v>
      </c>
      <c r="AL55" s="16">
        <v>50</v>
      </c>
    </row>
    <row r="56" spans="1:38" x14ac:dyDescent="0.25">
      <c r="A56">
        <v>25</v>
      </c>
      <c r="B56">
        <v>80</v>
      </c>
      <c r="C56">
        <v>6</v>
      </c>
      <c r="D56">
        <v>17.5</v>
      </c>
      <c r="E56">
        <v>50</v>
      </c>
      <c r="F56">
        <v>2375000</v>
      </c>
      <c r="G56" s="13" t="s">
        <v>126</v>
      </c>
      <c r="J56" s="18">
        <v>750000</v>
      </c>
      <c r="K56" s="18">
        <v>-12.5</v>
      </c>
      <c r="AB56">
        <v>35</v>
      </c>
      <c r="AC56">
        <v>65</v>
      </c>
      <c r="AD56">
        <v>8</v>
      </c>
      <c r="AE56">
        <v>15</v>
      </c>
      <c r="AF56">
        <v>-12.5</v>
      </c>
      <c r="AG56">
        <v>750000</v>
      </c>
      <c r="AK56" s="18">
        <v>2375000</v>
      </c>
      <c r="AL56" s="18">
        <v>50</v>
      </c>
    </row>
    <row r="57" spans="1:38" x14ac:dyDescent="0.25">
      <c r="A57">
        <v>35</v>
      </c>
      <c r="B57">
        <v>85</v>
      </c>
      <c r="C57">
        <v>6</v>
      </c>
      <c r="D57">
        <v>15</v>
      </c>
      <c r="E57">
        <v>50</v>
      </c>
      <c r="F57">
        <v>2500000</v>
      </c>
      <c r="G57" s="13" t="s">
        <v>126</v>
      </c>
      <c r="J57" s="16">
        <v>250000</v>
      </c>
      <c r="K57" s="16">
        <v>-25</v>
      </c>
      <c r="AB57">
        <v>40</v>
      </c>
      <c r="AC57">
        <v>65</v>
      </c>
      <c r="AD57">
        <v>8</v>
      </c>
      <c r="AE57">
        <v>15</v>
      </c>
      <c r="AF57">
        <v>-25</v>
      </c>
      <c r="AG57">
        <v>250000</v>
      </c>
      <c r="AK57" s="16">
        <v>2500000</v>
      </c>
      <c r="AL57" s="16">
        <v>50</v>
      </c>
    </row>
    <row r="58" spans="1:38" x14ac:dyDescent="0.25">
      <c r="A58">
        <v>25</v>
      </c>
      <c r="B58">
        <v>80</v>
      </c>
      <c r="C58">
        <v>8</v>
      </c>
      <c r="D58">
        <v>15</v>
      </c>
      <c r="E58">
        <v>50</v>
      </c>
      <c r="F58">
        <v>2500000</v>
      </c>
      <c r="G58" s="13" t="s">
        <v>126</v>
      </c>
      <c r="J58" s="18">
        <v>2500000</v>
      </c>
      <c r="K58" s="18">
        <v>37.5</v>
      </c>
      <c r="AB58">
        <v>20</v>
      </c>
      <c r="AC58">
        <v>70</v>
      </c>
      <c r="AD58">
        <v>8</v>
      </c>
      <c r="AE58">
        <v>15</v>
      </c>
      <c r="AF58">
        <v>37.5</v>
      </c>
      <c r="AG58">
        <v>2500000</v>
      </c>
      <c r="AK58" s="18">
        <v>2500000</v>
      </c>
      <c r="AL58" s="18">
        <v>50</v>
      </c>
    </row>
    <row r="59" spans="1:38" x14ac:dyDescent="0.25">
      <c r="A59">
        <v>20</v>
      </c>
      <c r="B59">
        <v>75</v>
      </c>
      <c r="C59">
        <v>4</v>
      </c>
      <c r="D59">
        <v>20</v>
      </c>
      <c r="E59">
        <v>50</v>
      </c>
      <c r="F59">
        <v>2500000</v>
      </c>
      <c r="G59" s="13" t="s">
        <v>126</v>
      </c>
      <c r="J59" s="16">
        <v>2000000</v>
      </c>
      <c r="K59" s="16">
        <v>25</v>
      </c>
      <c r="AB59">
        <v>25</v>
      </c>
      <c r="AC59">
        <v>70</v>
      </c>
      <c r="AD59">
        <v>8</v>
      </c>
      <c r="AE59">
        <v>15</v>
      </c>
      <c r="AF59">
        <v>25</v>
      </c>
      <c r="AG59">
        <v>2000000</v>
      </c>
      <c r="AK59" s="16">
        <v>2500000</v>
      </c>
      <c r="AL59" s="16">
        <v>50</v>
      </c>
    </row>
    <row r="60" spans="1:38" x14ac:dyDescent="0.25">
      <c r="A60">
        <v>30</v>
      </c>
      <c r="B60">
        <v>80</v>
      </c>
      <c r="C60">
        <v>4</v>
      </c>
      <c r="D60">
        <v>17.5</v>
      </c>
      <c r="E60">
        <v>50</v>
      </c>
      <c r="F60">
        <v>2625000</v>
      </c>
      <c r="G60" s="13" t="s">
        <v>126</v>
      </c>
      <c r="J60" s="18">
        <v>1500000</v>
      </c>
      <c r="K60" s="18">
        <v>12.5</v>
      </c>
      <c r="AB60">
        <v>30</v>
      </c>
      <c r="AC60">
        <v>70</v>
      </c>
      <c r="AD60">
        <v>8</v>
      </c>
      <c r="AE60">
        <v>15</v>
      </c>
      <c r="AF60">
        <v>12.5</v>
      </c>
      <c r="AG60">
        <v>1500000</v>
      </c>
      <c r="AK60" s="18">
        <v>2625000</v>
      </c>
      <c r="AL60" s="18">
        <v>50</v>
      </c>
    </row>
    <row r="61" spans="1:38" x14ac:dyDescent="0.25">
      <c r="A61">
        <v>20</v>
      </c>
      <c r="B61">
        <v>75</v>
      </c>
      <c r="C61">
        <v>6</v>
      </c>
      <c r="D61">
        <v>17.5</v>
      </c>
      <c r="E61">
        <v>50</v>
      </c>
      <c r="F61">
        <v>2625000</v>
      </c>
      <c r="G61" s="13" t="s">
        <v>126</v>
      </c>
      <c r="J61" s="16">
        <v>1000000</v>
      </c>
      <c r="K61" s="16">
        <v>0</v>
      </c>
      <c r="AB61">
        <v>35</v>
      </c>
      <c r="AC61">
        <v>70</v>
      </c>
      <c r="AD61">
        <v>8</v>
      </c>
      <c r="AE61">
        <v>15</v>
      </c>
      <c r="AF61">
        <v>0</v>
      </c>
      <c r="AG61">
        <v>1000000</v>
      </c>
      <c r="AK61" s="16">
        <v>2625000</v>
      </c>
      <c r="AL61" s="16">
        <v>50</v>
      </c>
    </row>
    <row r="62" spans="1:38" x14ac:dyDescent="0.25">
      <c r="A62">
        <v>40</v>
      </c>
      <c r="B62">
        <v>85</v>
      </c>
      <c r="C62">
        <v>4</v>
      </c>
      <c r="D62">
        <v>15</v>
      </c>
      <c r="E62">
        <v>50</v>
      </c>
      <c r="F62">
        <v>2750000</v>
      </c>
      <c r="G62" s="13" t="s">
        <v>126</v>
      </c>
      <c r="J62" s="18">
        <v>500000</v>
      </c>
      <c r="K62" s="18">
        <v>-12.5</v>
      </c>
      <c r="AB62">
        <v>40</v>
      </c>
      <c r="AC62">
        <v>70</v>
      </c>
      <c r="AD62">
        <v>8</v>
      </c>
      <c r="AE62">
        <v>15</v>
      </c>
      <c r="AF62">
        <v>-12.5</v>
      </c>
      <c r="AG62">
        <v>500000</v>
      </c>
      <c r="AK62" s="18">
        <v>2750000</v>
      </c>
      <c r="AL62" s="18">
        <v>50</v>
      </c>
    </row>
    <row r="63" spans="1:38" x14ac:dyDescent="0.25">
      <c r="A63">
        <v>30</v>
      </c>
      <c r="B63">
        <v>80</v>
      </c>
      <c r="C63">
        <v>6</v>
      </c>
      <c r="D63">
        <v>15</v>
      </c>
      <c r="E63">
        <v>50</v>
      </c>
      <c r="F63">
        <v>2750000</v>
      </c>
      <c r="G63" s="13" t="s">
        <v>126</v>
      </c>
      <c r="J63" s="16">
        <v>2750000</v>
      </c>
      <c r="K63" s="16">
        <v>50</v>
      </c>
      <c r="AB63">
        <v>20</v>
      </c>
      <c r="AC63">
        <v>75</v>
      </c>
      <c r="AD63">
        <v>8</v>
      </c>
      <c r="AE63">
        <v>15</v>
      </c>
      <c r="AF63">
        <v>50</v>
      </c>
      <c r="AG63">
        <v>2750000</v>
      </c>
      <c r="AK63" s="16">
        <v>2750000</v>
      </c>
      <c r="AL63" s="16">
        <v>50</v>
      </c>
    </row>
    <row r="64" spans="1:38" x14ac:dyDescent="0.25">
      <c r="A64">
        <v>20</v>
      </c>
      <c r="B64">
        <v>75</v>
      </c>
      <c r="C64">
        <v>8</v>
      </c>
      <c r="D64">
        <v>15</v>
      </c>
      <c r="E64">
        <v>50</v>
      </c>
      <c r="F64">
        <v>2750000</v>
      </c>
      <c r="G64" s="13" t="s">
        <v>126</v>
      </c>
      <c r="J64" s="18">
        <v>2250000</v>
      </c>
      <c r="K64" s="18">
        <v>37.5</v>
      </c>
      <c r="AB64">
        <v>25</v>
      </c>
      <c r="AC64">
        <v>75</v>
      </c>
      <c r="AD64">
        <v>8</v>
      </c>
      <c r="AE64">
        <v>15</v>
      </c>
      <c r="AF64">
        <v>37.5</v>
      </c>
      <c r="AG64">
        <v>2250000</v>
      </c>
      <c r="AK64" s="18">
        <v>2750000</v>
      </c>
      <c r="AL64" s="18">
        <v>50</v>
      </c>
    </row>
    <row r="65" spans="1:38" x14ac:dyDescent="0.25">
      <c r="A65">
        <v>25</v>
      </c>
      <c r="B65">
        <v>75</v>
      </c>
      <c r="C65">
        <v>4</v>
      </c>
      <c r="D65">
        <v>17.5</v>
      </c>
      <c r="E65">
        <v>50</v>
      </c>
      <c r="F65">
        <v>2875000</v>
      </c>
      <c r="G65" s="13" t="s">
        <v>126</v>
      </c>
      <c r="J65" s="16">
        <v>1750000</v>
      </c>
      <c r="K65" s="16">
        <v>25</v>
      </c>
      <c r="AB65">
        <v>30</v>
      </c>
      <c r="AC65">
        <v>75</v>
      </c>
      <c r="AD65">
        <v>8</v>
      </c>
      <c r="AE65">
        <v>15</v>
      </c>
      <c r="AF65">
        <v>25</v>
      </c>
      <c r="AG65">
        <v>1750000</v>
      </c>
      <c r="AK65" s="16">
        <v>2875000</v>
      </c>
      <c r="AL65" s="16">
        <v>50</v>
      </c>
    </row>
    <row r="66" spans="1:38" x14ac:dyDescent="0.25">
      <c r="A66">
        <v>35</v>
      </c>
      <c r="B66">
        <v>80</v>
      </c>
      <c r="C66">
        <v>4</v>
      </c>
      <c r="D66">
        <v>15</v>
      </c>
      <c r="E66">
        <v>50</v>
      </c>
      <c r="F66">
        <v>3000000</v>
      </c>
      <c r="G66" s="13" t="s">
        <v>126</v>
      </c>
      <c r="J66" s="18">
        <v>1250000</v>
      </c>
      <c r="K66" s="18">
        <v>12.5</v>
      </c>
      <c r="AB66">
        <v>35</v>
      </c>
      <c r="AC66">
        <v>75</v>
      </c>
      <c r="AD66">
        <v>8</v>
      </c>
      <c r="AE66">
        <v>15</v>
      </c>
      <c r="AF66">
        <v>12.5</v>
      </c>
      <c r="AG66">
        <v>1250000</v>
      </c>
      <c r="AK66" s="18">
        <v>3000000</v>
      </c>
      <c r="AL66" s="18">
        <v>50</v>
      </c>
    </row>
    <row r="67" spans="1:38" x14ac:dyDescent="0.25">
      <c r="A67">
        <v>25</v>
      </c>
      <c r="B67">
        <v>75</v>
      </c>
      <c r="C67">
        <v>6</v>
      </c>
      <c r="D67">
        <v>15</v>
      </c>
      <c r="E67">
        <v>50</v>
      </c>
      <c r="F67">
        <v>3000000</v>
      </c>
      <c r="G67" s="13" t="s">
        <v>126</v>
      </c>
      <c r="J67" s="16">
        <v>750000</v>
      </c>
      <c r="K67" s="16">
        <v>0</v>
      </c>
      <c r="AB67">
        <v>40</v>
      </c>
      <c r="AC67">
        <v>75</v>
      </c>
      <c r="AD67">
        <v>8</v>
      </c>
      <c r="AE67">
        <v>15</v>
      </c>
      <c r="AF67">
        <v>0</v>
      </c>
      <c r="AG67">
        <v>750000</v>
      </c>
      <c r="AK67" s="16">
        <v>3000000</v>
      </c>
      <c r="AL67" s="16">
        <v>50</v>
      </c>
    </row>
    <row r="68" spans="1:38" x14ac:dyDescent="0.25">
      <c r="A68">
        <v>20</v>
      </c>
      <c r="B68">
        <v>70</v>
      </c>
      <c r="C68">
        <v>4</v>
      </c>
      <c r="D68">
        <v>17.5</v>
      </c>
      <c r="E68">
        <v>50</v>
      </c>
      <c r="F68">
        <v>3125000</v>
      </c>
      <c r="G68" s="13" t="s">
        <v>126</v>
      </c>
      <c r="J68" s="18">
        <v>3000000</v>
      </c>
      <c r="K68" s="18">
        <v>62.5</v>
      </c>
      <c r="AB68">
        <v>20</v>
      </c>
      <c r="AC68">
        <v>80</v>
      </c>
      <c r="AD68">
        <v>8</v>
      </c>
      <c r="AE68">
        <v>15</v>
      </c>
      <c r="AF68">
        <v>62.5</v>
      </c>
      <c r="AG68">
        <v>3000000</v>
      </c>
      <c r="AK68" s="18">
        <v>3125000</v>
      </c>
      <c r="AL68" s="18">
        <v>50</v>
      </c>
    </row>
    <row r="69" spans="1:38" x14ac:dyDescent="0.25">
      <c r="A69">
        <v>30</v>
      </c>
      <c r="B69">
        <v>75</v>
      </c>
      <c r="C69">
        <v>4</v>
      </c>
      <c r="D69">
        <v>15</v>
      </c>
      <c r="E69">
        <v>50</v>
      </c>
      <c r="F69">
        <v>3250000</v>
      </c>
      <c r="G69" s="13" t="s">
        <v>126</v>
      </c>
      <c r="J69" s="16">
        <v>2500000</v>
      </c>
      <c r="K69" s="16">
        <v>50</v>
      </c>
      <c r="AB69">
        <v>25</v>
      </c>
      <c r="AC69">
        <v>80</v>
      </c>
      <c r="AD69">
        <v>8</v>
      </c>
      <c r="AE69">
        <v>15</v>
      </c>
      <c r="AF69">
        <v>50</v>
      </c>
      <c r="AG69">
        <v>2500000</v>
      </c>
      <c r="AK69" s="16">
        <v>3250000</v>
      </c>
      <c r="AL69" s="16">
        <v>50</v>
      </c>
    </row>
    <row r="70" spans="1:38" x14ac:dyDescent="0.25">
      <c r="A70">
        <v>20</v>
      </c>
      <c r="B70">
        <v>70</v>
      </c>
      <c r="C70">
        <v>6</v>
      </c>
      <c r="D70">
        <v>15</v>
      </c>
      <c r="E70">
        <v>50</v>
      </c>
      <c r="F70">
        <v>3250000</v>
      </c>
      <c r="G70" s="13" t="s">
        <v>126</v>
      </c>
      <c r="J70" s="18">
        <v>2000000</v>
      </c>
      <c r="K70" s="18">
        <v>37.5</v>
      </c>
      <c r="AB70">
        <v>30</v>
      </c>
      <c r="AC70">
        <v>80</v>
      </c>
      <c r="AD70">
        <v>8</v>
      </c>
      <c r="AE70">
        <v>15</v>
      </c>
      <c r="AF70">
        <v>37.5</v>
      </c>
      <c r="AG70">
        <v>2000000</v>
      </c>
      <c r="AK70" s="18">
        <v>3250000</v>
      </c>
      <c r="AL70" s="18">
        <v>50</v>
      </c>
    </row>
    <row r="71" spans="1:38" x14ac:dyDescent="0.25">
      <c r="A71">
        <v>25</v>
      </c>
      <c r="B71">
        <v>70</v>
      </c>
      <c r="C71">
        <v>4</v>
      </c>
      <c r="D71">
        <v>15</v>
      </c>
      <c r="E71">
        <v>50</v>
      </c>
      <c r="F71">
        <v>3500000</v>
      </c>
      <c r="G71" s="13" t="s">
        <v>126</v>
      </c>
      <c r="J71" s="16">
        <v>1500000</v>
      </c>
      <c r="K71" s="16">
        <v>25</v>
      </c>
      <c r="AB71">
        <v>35</v>
      </c>
      <c r="AC71">
        <v>80</v>
      </c>
      <c r="AD71">
        <v>8</v>
      </c>
      <c r="AE71">
        <v>15</v>
      </c>
      <c r="AF71">
        <v>25</v>
      </c>
      <c r="AG71">
        <v>1500000</v>
      </c>
      <c r="AK71" s="16">
        <v>3500000</v>
      </c>
      <c r="AL71" s="16">
        <v>50</v>
      </c>
    </row>
    <row r="72" spans="1:38" x14ac:dyDescent="0.25">
      <c r="A72">
        <v>20</v>
      </c>
      <c r="B72">
        <v>65</v>
      </c>
      <c r="C72">
        <v>4</v>
      </c>
      <c r="D72">
        <v>15</v>
      </c>
      <c r="E72">
        <v>50</v>
      </c>
      <c r="F72">
        <v>3750000</v>
      </c>
      <c r="G72" s="13" t="s">
        <v>126</v>
      </c>
      <c r="J72" s="18">
        <v>1000000</v>
      </c>
      <c r="K72" s="18">
        <v>12.5</v>
      </c>
      <c r="AB72">
        <v>40</v>
      </c>
      <c r="AC72">
        <v>80</v>
      </c>
      <c r="AD72">
        <v>8</v>
      </c>
      <c r="AE72">
        <v>15</v>
      </c>
      <c r="AF72">
        <v>12.5</v>
      </c>
      <c r="AG72">
        <v>1000000</v>
      </c>
      <c r="AK72" s="18">
        <v>3750000</v>
      </c>
      <c r="AL72" s="18">
        <v>50</v>
      </c>
    </row>
    <row r="73" spans="1:38" x14ac:dyDescent="0.25">
      <c r="A73">
        <v>20</v>
      </c>
      <c r="B73">
        <v>85</v>
      </c>
      <c r="C73">
        <v>6</v>
      </c>
      <c r="D73">
        <v>25</v>
      </c>
      <c r="E73">
        <v>37.5</v>
      </c>
      <c r="F73">
        <v>500000</v>
      </c>
      <c r="G73" s="13" t="s">
        <v>126</v>
      </c>
      <c r="J73" s="16">
        <v>3250000</v>
      </c>
      <c r="K73" s="16">
        <v>75</v>
      </c>
      <c r="AB73">
        <v>20</v>
      </c>
      <c r="AC73">
        <v>85</v>
      </c>
      <c r="AD73">
        <v>8</v>
      </c>
      <c r="AE73">
        <v>15</v>
      </c>
      <c r="AF73">
        <v>75</v>
      </c>
      <c r="AG73">
        <v>3250000</v>
      </c>
      <c r="AK73" s="16">
        <v>500000</v>
      </c>
      <c r="AL73" s="16">
        <v>37.5</v>
      </c>
    </row>
    <row r="74" spans="1:38" x14ac:dyDescent="0.25">
      <c r="A74">
        <v>20</v>
      </c>
      <c r="B74">
        <v>85</v>
      </c>
      <c r="C74">
        <v>8</v>
      </c>
      <c r="D74">
        <v>22.5</v>
      </c>
      <c r="E74">
        <v>37.5</v>
      </c>
      <c r="F74">
        <v>625000</v>
      </c>
      <c r="G74" s="13" t="s">
        <v>126</v>
      </c>
      <c r="J74" s="18">
        <v>2750000</v>
      </c>
      <c r="K74" s="18">
        <v>62.5</v>
      </c>
      <c r="AB74">
        <v>25</v>
      </c>
      <c r="AC74">
        <v>85</v>
      </c>
      <c r="AD74">
        <v>8</v>
      </c>
      <c r="AE74">
        <v>15</v>
      </c>
      <c r="AF74">
        <v>62.5</v>
      </c>
      <c r="AG74">
        <v>2750000</v>
      </c>
      <c r="AK74" s="18">
        <v>625000</v>
      </c>
      <c r="AL74" s="18">
        <v>37.5</v>
      </c>
    </row>
    <row r="75" spans="1:38" x14ac:dyDescent="0.25">
      <c r="A75">
        <v>20</v>
      </c>
      <c r="B75">
        <v>85</v>
      </c>
      <c r="C75">
        <v>10</v>
      </c>
      <c r="D75">
        <v>20</v>
      </c>
      <c r="E75">
        <v>37.5</v>
      </c>
      <c r="F75">
        <v>750000</v>
      </c>
      <c r="G75" s="13" t="s">
        <v>126</v>
      </c>
      <c r="J75" s="16">
        <v>2250000</v>
      </c>
      <c r="K75" s="16">
        <v>50</v>
      </c>
      <c r="AB75">
        <v>30</v>
      </c>
      <c r="AC75">
        <v>85</v>
      </c>
      <c r="AD75">
        <v>8</v>
      </c>
      <c r="AE75">
        <v>15</v>
      </c>
      <c r="AF75">
        <v>50</v>
      </c>
      <c r="AG75">
        <v>2250000</v>
      </c>
      <c r="AK75" s="16">
        <v>750000</v>
      </c>
      <c r="AL75" s="16">
        <v>37.5</v>
      </c>
    </row>
    <row r="76" spans="1:38" x14ac:dyDescent="0.25">
      <c r="A76">
        <v>25</v>
      </c>
      <c r="B76">
        <v>85</v>
      </c>
      <c r="C76">
        <v>4</v>
      </c>
      <c r="D76">
        <v>25</v>
      </c>
      <c r="E76">
        <v>37.5</v>
      </c>
      <c r="F76">
        <v>750000</v>
      </c>
      <c r="G76" s="13" t="s">
        <v>126</v>
      </c>
      <c r="J76" s="18">
        <v>1750000</v>
      </c>
      <c r="K76" s="18">
        <v>37.5</v>
      </c>
      <c r="AB76">
        <v>35</v>
      </c>
      <c r="AC76">
        <v>85</v>
      </c>
      <c r="AD76">
        <v>8</v>
      </c>
      <c r="AE76">
        <v>15</v>
      </c>
      <c r="AF76">
        <v>37.5</v>
      </c>
      <c r="AG76">
        <v>1750000</v>
      </c>
      <c r="AK76" s="18">
        <v>750000</v>
      </c>
      <c r="AL76" s="18">
        <v>37.5</v>
      </c>
    </row>
    <row r="77" spans="1:38" x14ac:dyDescent="0.25">
      <c r="A77">
        <v>20</v>
      </c>
      <c r="B77">
        <v>85</v>
      </c>
      <c r="C77">
        <v>12</v>
      </c>
      <c r="D77">
        <v>17.5</v>
      </c>
      <c r="E77">
        <v>37.5</v>
      </c>
      <c r="F77">
        <v>875000</v>
      </c>
      <c r="G77" s="13" t="s">
        <v>126</v>
      </c>
      <c r="J77" s="16">
        <v>1250000</v>
      </c>
      <c r="K77" s="16">
        <v>25</v>
      </c>
      <c r="AB77">
        <v>40</v>
      </c>
      <c r="AC77">
        <v>85</v>
      </c>
      <c r="AD77">
        <v>8</v>
      </c>
      <c r="AE77">
        <v>15</v>
      </c>
      <c r="AF77">
        <v>25</v>
      </c>
      <c r="AG77">
        <v>1250000</v>
      </c>
      <c r="AK77" s="16">
        <v>875000</v>
      </c>
      <c r="AL77" s="16">
        <v>37.5</v>
      </c>
    </row>
    <row r="78" spans="1:38" x14ac:dyDescent="0.25">
      <c r="A78">
        <v>25</v>
      </c>
      <c r="B78">
        <v>85</v>
      </c>
      <c r="C78">
        <v>6</v>
      </c>
      <c r="D78">
        <v>22.5</v>
      </c>
      <c r="E78">
        <v>37.5</v>
      </c>
      <c r="F78">
        <v>875000</v>
      </c>
      <c r="G78" s="13" t="s">
        <v>126</v>
      </c>
      <c r="J78" s="18">
        <v>1500000</v>
      </c>
      <c r="K78" s="18">
        <v>12.5</v>
      </c>
      <c r="AB78">
        <v>20</v>
      </c>
      <c r="AC78">
        <v>65</v>
      </c>
      <c r="AD78">
        <v>10</v>
      </c>
      <c r="AE78">
        <v>15</v>
      </c>
      <c r="AF78">
        <v>12.5</v>
      </c>
      <c r="AG78">
        <v>1500000</v>
      </c>
      <c r="AK78" s="18">
        <v>875000</v>
      </c>
      <c r="AL78" s="18">
        <v>37.5</v>
      </c>
    </row>
    <row r="79" spans="1:38" x14ac:dyDescent="0.25">
      <c r="A79">
        <v>25</v>
      </c>
      <c r="B79">
        <v>85</v>
      </c>
      <c r="C79">
        <v>8</v>
      </c>
      <c r="D79">
        <v>20</v>
      </c>
      <c r="E79">
        <v>37.5</v>
      </c>
      <c r="F79">
        <v>1000000</v>
      </c>
      <c r="G79" s="13" t="s">
        <v>126</v>
      </c>
      <c r="J79" s="16">
        <v>1000000</v>
      </c>
      <c r="K79" s="16">
        <v>0</v>
      </c>
      <c r="AB79">
        <v>25</v>
      </c>
      <c r="AC79">
        <v>65</v>
      </c>
      <c r="AD79">
        <v>10</v>
      </c>
      <c r="AE79">
        <v>15</v>
      </c>
      <c r="AF79">
        <v>0</v>
      </c>
      <c r="AG79">
        <v>1000000</v>
      </c>
      <c r="AK79" s="16">
        <v>1000000</v>
      </c>
      <c r="AL79" s="16">
        <v>37.5</v>
      </c>
    </row>
    <row r="80" spans="1:38" x14ac:dyDescent="0.25">
      <c r="A80">
        <v>20</v>
      </c>
      <c r="B80">
        <v>80</v>
      </c>
      <c r="C80">
        <v>4</v>
      </c>
      <c r="D80">
        <v>25</v>
      </c>
      <c r="E80">
        <v>37.5</v>
      </c>
      <c r="F80">
        <v>1000000</v>
      </c>
      <c r="G80" s="13" t="s">
        <v>126</v>
      </c>
      <c r="J80" s="18">
        <v>500000</v>
      </c>
      <c r="K80" s="18">
        <v>-12.5</v>
      </c>
      <c r="AB80">
        <v>30</v>
      </c>
      <c r="AC80">
        <v>65</v>
      </c>
      <c r="AD80">
        <v>10</v>
      </c>
      <c r="AE80">
        <v>15</v>
      </c>
      <c r="AF80">
        <v>-12.5</v>
      </c>
      <c r="AG80">
        <v>500000</v>
      </c>
      <c r="AK80" s="18">
        <v>1000000</v>
      </c>
      <c r="AL80" s="18">
        <v>37.5</v>
      </c>
    </row>
    <row r="81" spans="1:38" x14ac:dyDescent="0.25">
      <c r="A81">
        <v>25</v>
      </c>
      <c r="B81">
        <v>85</v>
      </c>
      <c r="C81">
        <v>10</v>
      </c>
      <c r="D81">
        <v>17.5</v>
      </c>
      <c r="E81">
        <v>37.5</v>
      </c>
      <c r="F81">
        <v>1125000</v>
      </c>
      <c r="G81" s="13" t="s">
        <v>126</v>
      </c>
      <c r="J81" s="16">
        <v>0</v>
      </c>
      <c r="K81" s="16">
        <v>-25</v>
      </c>
      <c r="AB81">
        <v>35</v>
      </c>
      <c r="AC81">
        <v>65</v>
      </c>
      <c r="AD81">
        <v>10</v>
      </c>
      <c r="AE81">
        <v>15</v>
      </c>
      <c r="AF81">
        <v>-25</v>
      </c>
      <c r="AG81">
        <v>0</v>
      </c>
      <c r="AK81" s="16">
        <v>1125000</v>
      </c>
      <c r="AL81" s="16">
        <v>37.5</v>
      </c>
    </row>
    <row r="82" spans="1:38" x14ac:dyDescent="0.25">
      <c r="A82">
        <v>30</v>
      </c>
      <c r="B82">
        <v>85</v>
      </c>
      <c r="C82">
        <v>4</v>
      </c>
      <c r="D82">
        <v>22.5</v>
      </c>
      <c r="E82">
        <v>37.5</v>
      </c>
      <c r="F82">
        <v>1125000</v>
      </c>
      <c r="G82" s="13" t="s">
        <v>126</v>
      </c>
      <c r="J82" s="18">
        <v>-500000</v>
      </c>
      <c r="K82" s="18">
        <v>-37.5</v>
      </c>
      <c r="AB82">
        <v>40</v>
      </c>
      <c r="AC82">
        <v>65</v>
      </c>
      <c r="AD82">
        <v>10</v>
      </c>
      <c r="AE82">
        <v>15</v>
      </c>
      <c r="AF82">
        <v>-37.5</v>
      </c>
      <c r="AG82">
        <v>-500000</v>
      </c>
      <c r="AK82" s="18">
        <v>1125000</v>
      </c>
      <c r="AL82" s="18">
        <v>37.5</v>
      </c>
    </row>
    <row r="83" spans="1:38" x14ac:dyDescent="0.25">
      <c r="A83">
        <v>20</v>
      </c>
      <c r="B83">
        <v>80</v>
      </c>
      <c r="C83">
        <v>6</v>
      </c>
      <c r="D83">
        <v>22.5</v>
      </c>
      <c r="E83">
        <v>37.5</v>
      </c>
      <c r="F83">
        <v>1125000</v>
      </c>
      <c r="G83" s="13" t="s">
        <v>126</v>
      </c>
      <c r="J83" s="16">
        <v>1750000</v>
      </c>
      <c r="K83" s="16">
        <v>25</v>
      </c>
      <c r="AB83">
        <v>20</v>
      </c>
      <c r="AC83">
        <v>70</v>
      </c>
      <c r="AD83">
        <v>10</v>
      </c>
      <c r="AE83">
        <v>15</v>
      </c>
      <c r="AF83">
        <v>25</v>
      </c>
      <c r="AG83">
        <v>1750000</v>
      </c>
      <c r="AK83" s="16">
        <v>1125000</v>
      </c>
      <c r="AL83" s="16">
        <v>37.5</v>
      </c>
    </row>
    <row r="84" spans="1:38" x14ac:dyDescent="0.25">
      <c r="A84">
        <v>25</v>
      </c>
      <c r="B84">
        <v>85</v>
      </c>
      <c r="C84">
        <v>12</v>
      </c>
      <c r="D84">
        <v>15</v>
      </c>
      <c r="E84">
        <v>37.5</v>
      </c>
      <c r="F84">
        <v>1250000</v>
      </c>
      <c r="G84" s="13" t="s">
        <v>126</v>
      </c>
      <c r="J84" s="18">
        <v>1250000</v>
      </c>
      <c r="K84" s="18">
        <v>12.5</v>
      </c>
      <c r="AB84">
        <v>25</v>
      </c>
      <c r="AC84">
        <v>70</v>
      </c>
      <c r="AD84">
        <v>10</v>
      </c>
      <c r="AE84">
        <v>15</v>
      </c>
      <c r="AF84">
        <v>12.5</v>
      </c>
      <c r="AG84">
        <v>1250000</v>
      </c>
      <c r="AK84" s="18">
        <v>1250000</v>
      </c>
      <c r="AL84" s="18">
        <v>37.5</v>
      </c>
    </row>
    <row r="85" spans="1:38" x14ac:dyDescent="0.25">
      <c r="A85">
        <v>30</v>
      </c>
      <c r="B85">
        <v>85</v>
      </c>
      <c r="C85">
        <v>6</v>
      </c>
      <c r="D85">
        <v>20</v>
      </c>
      <c r="E85">
        <v>37.5</v>
      </c>
      <c r="F85">
        <v>1250000</v>
      </c>
      <c r="G85" s="13" t="s">
        <v>126</v>
      </c>
      <c r="J85" s="16">
        <v>750000</v>
      </c>
      <c r="K85" s="16">
        <v>0</v>
      </c>
      <c r="AB85">
        <v>30</v>
      </c>
      <c r="AC85">
        <v>70</v>
      </c>
      <c r="AD85">
        <v>10</v>
      </c>
      <c r="AE85">
        <v>15</v>
      </c>
      <c r="AF85">
        <v>0</v>
      </c>
      <c r="AG85">
        <v>750000</v>
      </c>
      <c r="AK85" s="16">
        <v>1250000</v>
      </c>
      <c r="AL85" s="16">
        <v>37.5</v>
      </c>
    </row>
    <row r="86" spans="1:38" x14ac:dyDescent="0.25">
      <c r="A86">
        <v>20</v>
      </c>
      <c r="B86">
        <v>80</v>
      </c>
      <c r="C86">
        <v>8</v>
      </c>
      <c r="D86">
        <v>20</v>
      </c>
      <c r="E86">
        <v>37.5</v>
      </c>
      <c r="F86">
        <v>1250000</v>
      </c>
      <c r="G86" s="13" t="s">
        <v>126</v>
      </c>
      <c r="J86" s="18">
        <v>250000</v>
      </c>
      <c r="K86" s="18">
        <v>-12.5</v>
      </c>
      <c r="AB86">
        <v>35</v>
      </c>
      <c r="AC86">
        <v>70</v>
      </c>
      <c r="AD86">
        <v>10</v>
      </c>
      <c r="AE86">
        <v>15</v>
      </c>
      <c r="AF86">
        <v>-12.5</v>
      </c>
      <c r="AG86">
        <v>250000</v>
      </c>
      <c r="AK86" s="18">
        <v>1250000</v>
      </c>
      <c r="AL86" s="18">
        <v>37.5</v>
      </c>
    </row>
    <row r="87" spans="1:38" x14ac:dyDescent="0.25">
      <c r="A87">
        <v>30</v>
      </c>
      <c r="B87">
        <v>85</v>
      </c>
      <c r="C87">
        <v>8</v>
      </c>
      <c r="D87">
        <v>17.5</v>
      </c>
      <c r="E87">
        <v>37.5</v>
      </c>
      <c r="F87">
        <v>1375000</v>
      </c>
      <c r="G87" s="13" t="s">
        <v>126</v>
      </c>
      <c r="J87" s="16">
        <v>-250000</v>
      </c>
      <c r="K87" s="16">
        <v>-25</v>
      </c>
      <c r="AB87">
        <v>40</v>
      </c>
      <c r="AC87">
        <v>70</v>
      </c>
      <c r="AD87">
        <v>10</v>
      </c>
      <c r="AE87">
        <v>15</v>
      </c>
      <c r="AF87">
        <v>-25</v>
      </c>
      <c r="AG87">
        <v>-250000</v>
      </c>
      <c r="AK87" s="16">
        <v>1375000</v>
      </c>
      <c r="AL87" s="16">
        <v>37.5</v>
      </c>
    </row>
    <row r="88" spans="1:38" x14ac:dyDescent="0.25">
      <c r="A88">
        <v>20</v>
      </c>
      <c r="B88">
        <v>80</v>
      </c>
      <c r="C88">
        <v>10</v>
      </c>
      <c r="D88">
        <v>17.5</v>
      </c>
      <c r="E88">
        <v>37.5</v>
      </c>
      <c r="F88">
        <v>1375000</v>
      </c>
      <c r="G88" s="13" t="s">
        <v>126</v>
      </c>
      <c r="J88" s="18">
        <v>2000000</v>
      </c>
      <c r="K88" s="18">
        <v>37.5</v>
      </c>
      <c r="AB88">
        <v>20</v>
      </c>
      <c r="AC88">
        <v>75</v>
      </c>
      <c r="AD88">
        <v>10</v>
      </c>
      <c r="AE88">
        <v>15</v>
      </c>
      <c r="AF88">
        <v>37.5</v>
      </c>
      <c r="AG88">
        <v>2000000</v>
      </c>
      <c r="AK88" s="18">
        <v>1375000</v>
      </c>
      <c r="AL88" s="18">
        <v>37.5</v>
      </c>
    </row>
    <row r="89" spans="1:38" x14ac:dyDescent="0.25">
      <c r="A89">
        <v>25</v>
      </c>
      <c r="B89">
        <v>80</v>
      </c>
      <c r="C89">
        <v>4</v>
      </c>
      <c r="D89">
        <v>22.5</v>
      </c>
      <c r="E89">
        <v>37.5</v>
      </c>
      <c r="F89">
        <v>1375000</v>
      </c>
      <c r="G89" s="13" t="s">
        <v>126</v>
      </c>
      <c r="J89" s="16">
        <v>1500000</v>
      </c>
      <c r="K89" s="16">
        <v>25</v>
      </c>
      <c r="AB89">
        <v>25</v>
      </c>
      <c r="AC89">
        <v>75</v>
      </c>
      <c r="AD89">
        <v>10</v>
      </c>
      <c r="AE89">
        <v>15</v>
      </c>
      <c r="AF89">
        <v>25</v>
      </c>
      <c r="AG89">
        <v>1500000</v>
      </c>
      <c r="AK89" s="16">
        <v>1375000</v>
      </c>
      <c r="AL89" s="16">
        <v>37.5</v>
      </c>
    </row>
    <row r="90" spans="1:38" x14ac:dyDescent="0.25">
      <c r="A90">
        <v>30</v>
      </c>
      <c r="B90">
        <v>85</v>
      </c>
      <c r="C90">
        <v>10</v>
      </c>
      <c r="D90">
        <v>15</v>
      </c>
      <c r="E90">
        <v>37.5</v>
      </c>
      <c r="F90">
        <v>1500000</v>
      </c>
      <c r="G90" s="13" t="s">
        <v>126</v>
      </c>
      <c r="J90" s="18">
        <v>1000000</v>
      </c>
      <c r="K90" s="18">
        <v>12.5</v>
      </c>
      <c r="AB90">
        <v>30</v>
      </c>
      <c r="AC90">
        <v>75</v>
      </c>
      <c r="AD90">
        <v>10</v>
      </c>
      <c r="AE90">
        <v>15</v>
      </c>
      <c r="AF90">
        <v>12.5</v>
      </c>
      <c r="AG90">
        <v>1000000</v>
      </c>
      <c r="AK90" s="18">
        <v>1500000</v>
      </c>
      <c r="AL90" s="18">
        <v>37.5</v>
      </c>
    </row>
    <row r="91" spans="1:38" x14ac:dyDescent="0.25">
      <c r="A91">
        <v>20</v>
      </c>
      <c r="B91">
        <v>80</v>
      </c>
      <c r="C91">
        <v>12</v>
      </c>
      <c r="D91">
        <v>15</v>
      </c>
      <c r="E91">
        <v>37.5</v>
      </c>
      <c r="F91">
        <v>1500000</v>
      </c>
      <c r="G91" s="13" t="s">
        <v>126</v>
      </c>
      <c r="J91" s="16">
        <v>500000</v>
      </c>
      <c r="K91" s="16">
        <v>0</v>
      </c>
      <c r="AB91">
        <v>35</v>
      </c>
      <c r="AC91">
        <v>75</v>
      </c>
      <c r="AD91">
        <v>10</v>
      </c>
      <c r="AE91">
        <v>15</v>
      </c>
      <c r="AF91">
        <v>0</v>
      </c>
      <c r="AG91">
        <v>500000</v>
      </c>
      <c r="AK91" s="16">
        <v>1500000</v>
      </c>
      <c r="AL91" s="16">
        <v>37.5</v>
      </c>
    </row>
    <row r="92" spans="1:38" x14ac:dyDescent="0.25">
      <c r="A92">
        <v>35</v>
      </c>
      <c r="B92">
        <v>85</v>
      </c>
      <c r="C92">
        <v>4</v>
      </c>
      <c r="D92">
        <v>20</v>
      </c>
      <c r="E92">
        <v>37.5</v>
      </c>
      <c r="F92">
        <v>1500000</v>
      </c>
      <c r="G92" s="13" t="s">
        <v>126</v>
      </c>
      <c r="J92" s="18">
        <v>0</v>
      </c>
      <c r="K92" s="18">
        <v>-12.5</v>
      </c>
      <c r="AB92">
        <v>40</v>
      </c>
      <c r="AC92">
        <v>75</v>
      </c>
      <c r="AD92">
        <v>10</v>
      </c>
      <c r="AE92">
        <v>15</v>
      </c>
      <c r="AF92">
        <v>-12.5</v>
      </c>
      <c r="AG92">
        <v>0</v>
      </c>
      <c r="AK92" s="18">
        <v>1500000</v>
      </c>
      <c r="AL92" s="18">
        <v>37.5</v>
      </c>
    </row>
    <row r="93" spans="1:38" x14ac:dyDescent="0.25">
      <c r="A93">
        <v>25</v>
      </c>
      <c r="B93">
        <v>80</v>
      </c>
      <c r="C93">
        <v>6</v>
      </c>
      <c r="D93">
        <v>20</v>
      </c>
      <c r="E93">
        <v>37.5</v>
      </c>
      <c r="F93">
        <v>1500000</v>
      </c>
      <c r="G93" s="13" t="s">
        <v>126</v>
      </c>
      <c r="J93" s="16">
        <v>2250000</v>
      </c>
      <c r="K93" s="16">
        <v>50</v>
      </c>
      <c r="AB93">
        <v>20</v>
      </c>
      <c r="AC93">
        <v>80</v>
      </c>
      <c r="AD93">
        <v>10</v>
      </c>
      <c r="AE93">
        <v>15</v>
      </c>
      <c r="AF93">
        <v>50</v>
      </c>
      <c r="AG93">
        <v>2250000</v>
      </c>
      <c r="AK93" s="16">
        <v>1500000</v>
      </c>
      <c r="AL93" s="16">
        <v>37.5</v>
      </c>
    </row>
    <row r="94" spans="1:38" x14ac:dyDescent="0.25">
      <c r="A94">
        <v>35</v>
      </c>
      <c r="B94">
        <v>85</v>
      </c>
      <c r="C94">
        <v>6</v>
      </c>
      <c r="D94">
        <v>17.5</v>
      </c>
      <c r="E94">
        <v>37.5</v>
      </c>
      <c r="F94">
        <v>1625000</v>
      </c>
      <c r="G94" s="13" t="s">
        <v>126</v>
      </c>
      <c r="J94" s="18">
        <v>1750000</v>
      </c>
      <c r="K94" s="18">
        <v>37.5</v>
      </c>
      <c r="AB94">
        <v>25</v>
      </c>
      <c r="AC94">
        <v>80</v>
      </c>
      <c r="AD94">
        <v>10</v>
      </c>
      <c r="AE94">
        <v>15</v>
      </c>
      <c r="AF94">
        <v>37.5</v>
      </c>
      <c r="AG94">
        <v>1750000</v>
      </c>
      <c r="AK94" s="18">
        <v>1625000</v>
      </c>
      <c r="AL94" s="18">
        <v>37.5</v>
      </c>
    </row>
    <row r="95" spans="1:38" x14ac:dyDescent="0.25">
      <c r="A95">
        <v>25</v>
      </c>
      <c r="B95">
        <v>80</v>
      </c>
      <c r="C95">
        <v>8</v>
      </c>
      <c r="D95">
        <v>17.5</v>
      </c>
      <c r="E95">
        <v>37.5</v>
      </c>
      <c r="F95">
        <v>1625000</v>
      </c>
      <c r="G95" s="13" t="s">
        <v>126</v>
      </c>
      <c r="J95" s="16">
        <v>1250000</v>
      </c>
      <c r="K95" s="16">
        <v>25</v>
      </c>
      <c r="AB95">
        <v>30</v>
      </c>
      <c r="AC95">
        <v>80</v>
      </c>
      <c r="AD95">
        <v>10</v>
      </c>
      <c r="AE95">
        <v>15</v>
      </c>
      <c r="AF95">
        <v>25</v>
      </c>
      <c r="AG95">
        <v>1250000</v>
      </c>
      <c r="AK95" s="16">
        <v>1625000</v>
      </c>
      <c r="AL95" s="16">
        <v>37.5</v>
      </c>
    </row>
    <row r="96" spans="1:38" x14ac:dyDescent="0.25">
      <c r="A96">
        <v>20</v>
      </c>
      <c r="B96">
        <v>75</v>
      </c>
      <c r="C96">
        <v>4</v>
      </c>
      <c r="D96">
        <v>22.5</v>
      </c>
      <c r="E96">
        <v>37.5</v>
      </c>
      <c r="F96">
        <v>1625000</v>
      </c>
      <c r="G96" s="13" t="s">
        <v>126</v>
      </c>
      <c r="J96" s="18">
        <v>750000</v>
      </c>
      <c r="K96" s="18">
        <v>12.5</v>
      </c>
      <c r="AB96">
        <v>35</v>
      </c>
      <c r="AC96">
        <v>80</v>
      </c>
      <c r="AD96">
        <v>10</v>
      </c>
      <c r="AE96">
        <v>15</v>
      </c>
      <c r="AF96">
        <v>12.5</v>
      </c>
      <c r="AG96">
        <v>750000</v>
      </c>
      <c r="AK96" s="18">
        <v>1625000</v>
      </c>
      <c r="AL96" s="18">
        <v>37.5</v>
      </c>
    </row>
    <row r="97" spans="1:38" x14ac:dyDescent="0.25">
      <c r="A97">
        <v>35</v>
      </c>
      <c r="B97">
        <v>85</v>
      </c>
      <c r="C97">
        <v>8</v>
      </c>
      <c r="D97">
        <v>15</v>
      </c>
      <c r="E97">
        <v>37.5</v>
      </c>
      <c r="F97">
        <v>1750000</v>
      </c>
      <c r="G97" s="13" t="s">
        <v>126</v>
      </c>
      <c r="J97" s="16">
        <v>250000</v>
      </c>
      <c r="K97" s="16">
        <v>0</v>
      </c>
      <c r="AB97">
        <v>40</v>
      </c>
      <c r="AC97">
        <v>80</v>
      </c>
      <c r="AD97">
        <v>10</v>
      </c>
      <c r="AE97">
        <v>15</v>
      </c>
      <c r="AF97">
        <v>0</v>
      </c>
      <c r="AG97">
        <v>250000</v>
      </c>
      <c r="AK97" s="16">
        <v>1750000</v>
      </c>
      <c r="AL97" s="16">
        <v>37.5</v>
      </c>
    </row>
    <row r="98" spans="1:38" x14ac:dyDescent="0.25">
      <c r="A98">
        <v>25</v>
      </c>
      <c r="B98">
        <v>80</v>
      </c>
      <c r="C98">
        <v>10</v>
      </c>
      <c r="D98">
        <v>15</v>
      </c>
      <c r="E98">
        <v>37.5</v>
      </c>
      <c r="F98">
        <v>1750000</v>
      </c>
      <c r="G98" s="13" t="s">
        <v>126</v>
      </c>
      <c r="J98" s="18">
        <v>2500000</v>
      </c>
      <c r="K98" s="18">
        <v>62.5</v>
      </c>
      <c r="AB98">
        <v>20</v>
      </c>
      <c r="AC98">
        <v>85</v>
      </c>
      <c r="AD98">
        <v>10</v>
      </c>
      <c r="AE98">
        <v>15</v>
      </c>
      <c r="AF98">
        <v>62.5</v>
      </c>
      <c r="AG98">
        <v>2500000</v>
      </c>
      <c r="AK98" s="18">
        <v>1750000</v>
      </c>
      <c r="AL98" s="18">
        <v>37.5</v>
      </c>
    </row>
    <row r="99" spans="1:38" x14ac:dyDescent="0.25">
      <c r="A99">
        <v>30</v>
      </c>
      <c r="B99">
        <v>80</v>
      </c>
      <c r="C99">
        <v>4</v>
      </c>
      <c r="D99">
        <v>20</v>
      </c>
      <c r="E99">
        <v>37.5</v>
      </c>
      <c r="F99">
        <v>1750000</v>
      </c>
      <c r="G99" s="13" t="s">
        <v>126</v>
      </c>
      <c r="J99" s="16">
        <v>2000000</v>
      </c>
      <c r="K99" s="16">
        <v>50</v>
      </c>
      <c r="AB99">
        <v>25</v>
      </c>
      <c r="AC99">
        <v>85</v>
      </c>
      <c r="AD99">
        <v>10</v>
      </c>
      <c r="AE99">
        <v>15</v>
      </c>
      <c r="AF99">
        <v>50</v>
      </c>
      <c r="AG99">
        <v>2000000</v>
      </c>
      <c r="AK99" s="16">
        <v>1750000</v>
      </c>
      <c r="AL99" s="16">
        <v>37.5</v>
      </c>
    </row>
    <row r="100" spans="1:38" x14ac:dyDescent="0.25">
      <c r="A100">
        <v>20</v>
      </c>
      <c r="B100">
        <v>75</v>
      </c>
      <c r="C100">
        <v>6</v>
      </c>
      <c r="D100">
        <v>20</v>
      </c>
      <c r="E100">
        <v>37.5</v>
      </c>
      <c r="F100">
        <v>1750000</v>
      </c>
      <c r="G100" s="13" t="s">
        <v>126</v>
      </c>
      <c r="J100" s="18">
        <v>1500000</v>
      </c>
      <c r="K100" s="18">
        <v>37.5</v>
      </c>
      <c r="AB100">
        <v>30</v>
      </c>
      <c r="AC100">
        <v>85</v>
      </c>
      <c r="AD100">
        <v>10</v>
      </c>
      <c r="AE100">
        <v>15</v>
      </c>
      <c r="AF100">
        <v>37.5</v>
      </c>
      <c r="AG100">
        <v>1500000</v>
      </c>
      <c r="AK100" s="18">
        <v>1750000</v>
      </c>
      <c r="AL100" s="18">
        <v>37.5</v>
      </c>
    </row>
    <row r="101" spans="1:38" x14ac:dyDescent="0.25">
      <c r="A101">
        <v>40</v>
      </c>
      <c r="B101">
        <v>85</v>
      </c>
      <c r="C101">
        <v>4</v>
      </c>
      <c r="D101">
        <v>17.5</v>
      </c>
      <c r="E101">
        <v>37.5</v>
      </c>
      <c r="F101">
        <v>1875000</v>
      </c>
      <c r="G101" s="13" t="s">
        <v>126</v>
      </c>
      <c r="J101" s="16">
        <v>1000000</v>
      </c>
      <c r="K101" s="16">
        <v>25</v>
      </c>
      <c r="AB101">
        <v>35</v>
      </c>
      <c r="AC101">
        <v>85</v>
      </c>
      <c r="AD101">
        <v>10</v>
      </c>
      <c r="AE101">
        <v>15</v>
      </c>
      <c r="AF101">
        <v>25</v>
      </c>
      <c r="AG101">
        <v>1000000</v>
      </c>
      <c r="AK101" s="16">
        <v>1875000</v>
      </c>
      <c r="AL101" s="16">
        <v>37.5</v>
      </c>
    </row>
    <row r="102" spans="1:38" x14ac:dyDescent="0.25">
      <c r="A102">
        <v>30</v>
      </c>
      <c r="B102">
        <v>80</v>
      </c>
      <c r="C102">
        <v>6</v>
      </c>
      <c r="D102">
        <v>17.5</v>
      </c>
      <c r="E102">
        <v>37.5</v>
      </c>
      <c r="F102">
        <v>1875000</v>
      </c>
      <c r="G102" s="13" t="s">
        <v>126</v>
      </c>
      <c r="J102" s="18">
        <v>500000</v>
      </c>
      <c r="K102" s="18">
        <v>12.5</v>
      </c>
      <c r="AB102">
        <v>40</v>
      </c>
      <c r="AC102">
        <v>85</v>
      </c>
      <c r="AD102">
        <v>10</v>
      </c>
      <c r="AE102">
        <v>15</v>
      </c>
      <c r="AF102">
        <v>12.5</v>
      </c>
      <c r="AG102">
        <v>500000</v>
      </c>
      <c r="AK102" s="18">
        <v>1875000</v>
      </c>
      <c r="AL102" s="18">
        <v>37.5</v>
      </c>
    </row>
    <row r="103" spans="1:38" x14ac:dyDescent="0.25">
      <c r="A103">
        <v>20</v>
      </c>
      <c r="B103">
        <v>75</v>
      </c>
      <c r="C103">
        <v>8</v>
      </c>
      <c r="D103">
        <v>17.5</v>
      </c>
      <c r="E103">
        <v>37.5</v>
      </c>
      <c r="F103">
        <v>1875000</v>
      </c>
      <c r="G103" s="13" t="s">
        <v>126</v>
      </c>
      <c r="J103" s="16">
        <v>750000</v>
      </c>
      <c r="K103" s="16">
        <v>0</v>
      </c>
      <c r="AB103">
        <v>20</v>
      </c>
      <c r="AC103">
        <v>65</v>
      </c>
      <c r="AD103">
        <v>12</v>
      </c>
      <c r="AE103">
        <v>15</v>
      </c>
      <c r="AF103">
        <v>0</v>
      </c>
      <c r="AG103">
        <v>750000</v>
      </c>
      <c r="AK103" s="16">
        <v>1875000</v>
      </c>
      <c r="AL103" s="16">
        <v>37.5</v>
      </c>
    </row>
    <row r="104" spans="1:38" x14ac:dyDescent="0.25">
      <c r="A104">
        <v>40</v>
      </c>
      <c r="B104">
        <v>85</v>
      </c>
      <c r="C104">
        <v>6</v>
      </c>
      <c r="D104">
        <v>15</v>
      </c>
      <c r="E104">
        <v>37.5</v>
      </c>
      <c r="F104">
        <v>2000000</v>
      </c>
      <c r="G104" s="13" t="s">
        <v>126</v>
      </c>
      <c r="J104" s="18">
        <v>250000</v>
      </c>
      <c r="K104" s="18">
        <v>-12.5</v>
      </c>
      <c r="AB104">
        <v>25</v>
      </c>
      <c r="AC104">
        <v>65</v>
      </c>
      <c r="AD104">
        <v>12</v>
      </c>
      <c r="AE104">
        <v>15</v>
      </c>
      <c r="AF104">
        <v>-12.5</v>
      </c>
      <c r="AG104">
        <v>250000</v>
      </c>
      <c r="AK104" s="18">
        <v>2000000</v>
      </c>
      <c r="AL104" s="18">
        <v>37.5</v>
      </c>
    </row>
    <row r="105" spans="1:38" x14ac:dyDescent="0.25">
      <c r="A105">
        <v>30</v>
      </c>
      <c r="B105">
        <v>80</v>
      </c>
      <c r="C105">
        <v>8</v>
      </c>
      <c r="D105">
        <v>15</v>
      </c>
      <c r="E105">
        <v>37.5</v>
      </c>
      <c r="F105">
        <v>2000000</v>
      </c>
      <c r="G105" s="13" t="s">
        <v>126</v>
      </c>
      <c r="J105" s="16">
        <v>-250000</v>
      </c>
      <c r="K105" s="16">
        <v>-25</v>
      </c>
      <c r="AB105">
        <v>30</v>
      </c>
      <c r="AC105">
        <v>65</v>
      </c>
      <c r="AD105">
        <v>12</v>
      </c>
      <c r="AE105">
        <v>15</v>
      </c>
      <c r="AF105">
        <v>-25</v>
      </c>
      <c r="AG105">
        <v>-250000</v>
      </c>
      <c r="AK105" s="16">
        <v>2000000</v>
      </c>
      <c r="AL105" s="16">
        <v>37.5</v>
      </c>
    </row>
    <row r="106" spans="1:38" x14ac:dyDescent="0.25">
      <c r="A106">
        <v>20</v>
      </c>
      <c r="B106">
        <v>75</v>
      </c>
      <c r="C106">
        <v>10</v>
      </c>
      <c r="D106">
        <v>15</v>
      </c>
      <c r="E106">
        <v>37.5</v>
      </c>
      <c r="F106">
        <v>2000000</v>
      </c>
      <c r="G106" s="13" t="s">
        <v>126</v>
      </c>
      <c r="J106" s="18">
        <v>-750000</v>
      </c>
      <c r="K106" s="18">
        <v>-37.5</v>
      </c>
      <c r="AB106">
        <v>35</v>
      </c>
      <c r="AC106">
        <v>65</v>
      </c>
      <c r="AD106">
        <v>12</v>
      </c>
      <c r="AE106">
        <v>15</v>
      </c>
      <c r="AF106">
        <v>-37.5</v>
      </c>
      <c r="AG106">
        <v>-750000</v>
      </c>
      <c r="AK106" s="18">
        <v>2000000</v>
      </c>
      <c r="AL106" s="18">
        <v>37.5</v>
      </c>
    </row>
    <row r="107" spans="1:38" x14ac:dyDescent="0.25">
      <c r="A107">
        <v>25</v>
      </c>
      <c r="B107">
        <v>75</v>
      </c>
      <c r="C107">
        <v>4</v>
      </c>
      <c r="D107">
        <v>20</v>
      </c>
      <c r="E107">
        <v>37.5</v>
      </c>
      <c r="F107">
        <v>2000000</v>
      </c>
      <c r="G107" s="13" t="s">
        <v>126</v>
      </c>
      <c r="J107" s="16">
        <v>-1250000</v>
      </c>
      <c r="K107" s="16">
        <v>-50</v>
      </c>
      <c r="AB107">
        <v>40</v>
      </c>
      <c r="AC107">
        <v>65</v>
      </c>
      <c r="AD107">
        <v>12</v>
      </c>
      <c r="AE107">
        <v>15</v>
      </c>
      <c r="AF107">
        <v>-50</v>
      </c>
      <c r="AG107">
        <v>-1250000</v>
      </c>
      <c r="AK107" s="16">
        <v>2000000</v>
      </c>
      <c r="AL107" s="16">
        <v>37.5</v>
      </c>
    </row>
    <row r="108" spans="1:38" x14ac:dyDescent="0.25">
      <c r="A108">
        <v>35</v>
      </c>
      <c r="B108">
        <v>80</v>
      </c>
      <c r="C108">
        <v>4</v>
      </c>
      <c r="D108">
        <v>17.5</v>
      </c>
      <c r="E108">
        <v>37.5</v>
      </c>
      <c r="F108">
        <v>2125000</v>
      </c>
      <c r="G108" s="13" t="s">
        <v>126</v>
      </c>
      <c r="J108" s="18">
        <v>1000000</v>
      </c>
      <c r="K108" s="18">
        <v>12.5</v>
      </c>
      <c r="AB108">
        <v>20</v>
      </c>
      <c r="AC108">
        <v>70</v>
      </c>
      <c r="AD108">
        <v>12</v>
      </c>
      <c r="AE108">
        <v>15</v>
      </c>
      <c r="AF108">
        <v>12.5</v>
      </c>
      <c r="AG108">
        <v>1000000</v>
      </c>
      <c r="AK108" s="18">
        <v>2125000</v>
      </c>
      <c r="AL108" s="18">
        <v>37.5</v>
      </c>
    </row>
    <row r="109" spans="1:38" x14ac:dyDescent="0.25">
      <c r="A109">
        <v>25</v>
      </c>
      <c r="B109">
        <v>75</v>
      </c>
      <c r="C109">
        <v>6</v>
      </c>
      <c r="D109">
        <v>17.5</v>
      </c>
      <c r="E109">
        <v>37.5</v>
      </c>
      <c r="F109">
        <v>2125000</v>
      </c>
      <c r="G109" s="13" t="s">
        <v>126</v>
      </c>
      <c r="J109" s="16">
        <v>500000</v>
      </c>
      <c r="K109" s="16">
        <v>0</v>
      </c>
      <c r="AB109">
        <v>25</v>
      </c>
      <c r="AC109">
        <v>70</v>
      </c>
      <c r="AD109">
        <v>12</v>
      </c>
      <c r="AE109">
        <v>15</v>
      </c>
      <c r="AF109">
        <v>0</v>
      </c>
      <c r="AG109">
        <v>500000</v>
      </c>
      <c r="AK109" s="16">
        <v>2125000</v>
      </c>
      <c r="AL109" s="16">
        <v>37.5</v>
      </c>
    </row>
    <row r="110" spans="1:38" x14ac:dyDescent="0.25">
      <c r="A110">
        <v>35</v>
      </c>
      <c r="B110">
        <v>80</v>
      </c>
      <c r="C110">
        <v>6</v>
      </c>
      <c r="D110">
        <v>15</v>
      </c>
      <c r="E110">
        <v>37.5</v>
      </c>
      <c r="F110">
        <v>2250000</v>
      </c>
      <c r="G110" s="13" t="s">
        <v>126</v>
      </c>
      <c r="J110" s="18">
        <v>0</v>
      </c>
      <c r="K110" s="18">
        <v>-12.5</v>
      </c>
      <c r="AB110">
        <v>30</v>
      </c>
      <c r="AC110">
        <v>70</v>
      </c>
      <c r="AD110">
        <v>12</v>
      </c>
      <c r="AE110">
        <v>15</v>
      </c>
      <c r="AF110">
        <v>-12.5</v>
      </c>
      <c r="AG110">
        <v>0</v>
      </c>
      <c r="AK110" s="18">
        <v>2250000</v>
      </c>
      <c r="AL110" s="18">
        <v>37.5</v>
      </c>
    </row>
    <row r="111" spans="1:38" x14ac:dyDescent="0.25">
      <c r="A111">
        <v>25</v>
      </c>
      <c r="B111">
        <v>75</v>
      </c>
      <c r="C111">
        <v>8</v>
      </c>
      <c r="D111">
        <v>15</v>
      </c>
      <c r="E111">
        <v>37.5</v>
      </c>
      <c r="F111">
        <v>2250000</v>
      </c>
      <c r="G111" s="13" t="s">
        <v>126</v>
      </c>
      <c r="J111" s="16">
        <v>-500000</v>
      </c>
      <c r="K111" s="16">
        <v>-25</v>
      </c>
      <c r="AB111">
        <v>35</v>
      </c>
      <c r="AC111">
        <v>70</v>
      </c>
      <c r="AD111">
        <v>12</v>
      </c>
      <c r="AE111">
        <v>15</v>
      </c>
      <c r="AF111">
        <v>-25</v>
      </c>
      <c r="AG111">
        <v>-500000</v>
      </c>
      <c r="AK111" s="16">
        <v>2250000</v>
      </c>
      <c r="AL111" s="16">
        <v>37.5</v>
      </c>
    </row>
    <row r="112" spans="1:38" x14ac:dyDescent="0.25">
      <c r="A112">
        <v>20</v>
      </c>
      <c r="B112">
        <v>70</v>
      </c>
      <c r="C112">
        <v>4</v>
      </c>
      <c r="D112">
        <v>20</v>
      </c>
      <c r="E112">
        <v>37.5</v>
      </c>
      <c r="F112">
        <v>2250000</v>
      </c>
      <c r="G112" s="13" t="s">
        <v>126</v>
      </c>
      <c r="J112" s="18">
        <v>-1000000</v>
      </c>
      <c r="K112" s="18">
        <v>-37.5</v>
      </c>
      <c r="AB112">
        <v>40</v>
      </c>
      <c r="AC112">
        <v>70</v>
      </c>
      <c r="AD112">
        <v>12</v>
      </c>
      <c r="AE112">
        <v>15</v>
      </c>
      <c r="AF112">
        <v>-37.5</v>
      </c>
      <c r="AG112">
        <v>-1000000</v>
      </c>
      <c r="AK112" s="18">
        <v>2250000</v>
      </c>
      <c r="AL112" s="18">
        <v>37.5</v>
      </c>
    </row>
    <row r="113" spans="1:38" x14ac:dyDescent="0.25">
      <c r="A113">
        <v>30</v>
      </c>
      <c r="B113">
        <v>75</v>
      </c>
      <c r="C113">
        <v>4</v>
      </c>
      <c r="D113">
        <v>17.5</v>
      </c>
      <c r="E113">
        <v>37.5</v>
      </c>
      <c r="F113">
        <v>2375000</v>
      </c>
      <c r="G113" s="13" t="s">
        <v>126</v>
      </c>
      <c r="J113" s="16">
        <v>1250000</v>
      </c>
      <c r="K113" s="16">
        <v>25</v>
      </c>
      <c r="AB113">
        <v>20</v>
      </c>
      <c r="AC113">
        <v>75</v>
      </c>
      <c r="AD113">
        <v>12</v>
      </c>
      <c r="AE113">
        <v>15</v>
      </c>
      <c r="AF113">
        <v>25</v>
      </c>
      <c r="AG113">
        <v>1250000</v>
      </c>
      <c r="AK113" s="16">
        <v>2375000</v>
      </c>
      <c r="AL113" s="16">
        <v>37.5</v>
      </c>
    </row>
    <row r="114" spans="1:38" x14ac:dyDescent="0.25">
      <c r="A114">
        <v>20</v>
      </c>
      <c r="B114">
        <v>70</v>
      </c>
      <c r="C114">
        <v>6</v>
      </c>
      <c r="D114">
        <v>17.5</v>
      </c>
      <c r="E114">
        <v>37.5</v>
      </c>
      <c r="F114">
        <v>2375000</v>
      </c>
      <c r="G114" s="13" t="s">
        <v>126</v>
      </c>
      <c r="J114" s="18">
        <v>750000</v>
      </c>
      <c r="K114" s="18">
        <v>12.5</v>
      </c>
      <c r="AB114">
        <v>25</v>
      </c>
      <c r="AC114">
        <v>75</v>
      </c>
      <c r="AD114">
        <v>12</v>
      </c>
      <c r="AE114">
        <v>15</v>
      </c>
      <c r="AF114">
        <v>12.5</v>
      </c>
      <c r="AG114">
        <v>750000</v>
      </c>
      <c r="AK114" s="18">
        <v>2375000</v>
      </c>
      <c r="AL114" s="18">
        <v>37.5</v>
      </c>
    </row>
    <row r="115" spans="1:38" x14ac:dyDescent="0.25">
      <c r="A115">
        <v>40</v>
      </c>
      <c r="B115">
        <v>80</v>
      </c>
      <c r="C115">
        <v>4</v>
      </c>
      <c r="D115">
        <v>15</v>
      </c>
      <c r="E115">
        <v>37.5</v>
      </c>
      <c r="F115">
        <v>2500000</v>
      </c>
      <c r="G115" s="13" t="s">
        <v>126</v>
      </c>
      <c r="J115" s="16">
        <v>250000</v>
      </c>
      <c r="K115" s="16">
        <v>0</v>
      </c>
      <c r="AB115">
        <v>30</v>
      </c>
      <c r="AC115">
        <v>75</v>
      </c>
      <c r="AD115">
        <v>12</v>
      </c>
      <c r="AE115">
        <v>15</v>
      </c>
      <c r="AF115">
        <v>0</v>
      </c>
      <c r="AG115">
        <v>250000</v>
      </c>
      <c r="AK115" s="16">
        <v>2500000</v>
      </c>
      <c r="AL115" s="16">
        <v>37.5</v>
      </c>
    </row>
    <row r="116" spans="1:38" x14ac:dyDescent="0.25">
      <c r="A116">
        <v>30</v>
      </c>
      <c r="B116">
        <v>75</v>
      </c>
      <c r="C116">
        <v>6</v>
      </c>
      <c r="D116">
        <v>15</v>
      </c>
      <c r="E116">
        <v>37.5</v>
      </c>
      <c r="F116">
        <v>2500000</v>
      </c>
      <c r="G116" s="13" t="s">
        <v>126</v>
      </c>
      <c r="J116" s="18">
        <v>-250000</v>
      </c>
      <c r="K116" s="18">
        <v>-12.5</v>
      </c>
      <c r="AB116">
        <v>35</v>
      </c>
      <c r="AC116">
        <v>75</v>
      </c>
      <c r="AD116">
        <v>12</v>
      </c>
      <c r="AE116">
        <v>15</v>
      </c>
      <c r="AF116">
        <v>-12.5</v>
      </c>
      <c r="AG116">
        <v>-250000</v>
      </c>
      <c r="AK116" s="18">
        <v>2500000</v>
      </c>
      <c r="AL116" s="18">
        <v>37.5</v>
      </c>
    </row>
    <row r="117" spans="1:38" x14ac:dyDescent="0.25">
      <c r="A117">
        <v>20</v>
      </c>
      <c r="B117">
        <v>70</v>
      </c>
      <c r="C117">
        <v>8</v>
      </c>
      <c r="D117">
        <v>15</v>
      </c>
      <c r="E117">
        <v>37.5</v>
      </c>
      <c r="F117">
        <v>2500000</v>
      </c>
      <c r="G117" s="13" t="s">
        <v>126</v>
      </c>
      <c r="J117" s="16">
        <v>-750000</v>
      </c>
      <c r="K117" s="16">
        <v>-25</v>
      </c>
      <c r="AB117">
        <v>40</v>
      </c>
      <c r="AC117">
        <v>75</v>
      </c>
      <c r="AD117">
        <v>12</v>
      </c>
      <c r="AE117">
        <v>15</v>
      </c>
      <c r="AF117">
        <v>-25</v>
      </c>
      <c r="AG117">
        <v>-750000</v>
      </c>
      <c r="AK117" s="16">
        <v>2500000</v>
      </c>
      <c r="AL117" s="16">
        <v>37.5</v>
      </c>
    </row>
    <row r="118" spans="1:38" x14ac:dyDescent="0.25">
      <c r="A118">
        <v>25</v>
      </c>
      <c r="B118">
        <v>70</v>
      </c>
      <c r="C118">
        <v>4</v>
      </c>
      <c r="D118">
        <v>17.5</v>
      </c>
      <c r="E118">
        <v>37.5</v>
      </c>
      <c r="F118">
        <v>2625000</v>
      </c>
      <c r="G118" s="13" t="s">
        <v>126</v>
      </c>
      <c r="J118" s="18">
        <v>1500000</v>
      </c>
      <c r="K118" s="18">
        <v>37.5</v>
      </c>
      <c r="AB118">
        <v>20</v>
      </c>
      <c r="AC118">
        <v>80</v>
      </c>
      <c r="AD118">
        <v>12</v>
      </c>
      <c r="AE118">
        <v>15</v>
      </c>
      <c r="AF118">
        <v>37.5</v>
      </c>
      <c r="AG118">
        <v>1500000</v>
      </c>
      <c r="AK118" s="18">
        <v>2625000</v>
      </c>
      <c r="AL118" s="18">
        <v>37.5</v>
      </c>
    </row>
    <row r="119" spans="1:38" x14ac:dyDescent="0.25">
      <c r="A119">
        <v>35</v>
      </c>
      <c r="B119">
        <v>75</v>
      </c>
      <c r="C119">
        <v>4</v>
      </c>
      <c r="D119">
        <v>15</v>
      </c>
      <c r="E119">
        <v>37.5</v>
      </c>
      <c r="F119">
        <v>2750000</v>
      </c>
      <c r="G119" s="13" t="s">
        <v>126</v>
      </c>
      <c r="J119" s="16">
        <v>1000000</v>
      </c>
      <c r="K119" s="16">
        <v>25</v>
      </c>
      <c r="AB119">
        <v>25</v>
      </c>
      <c r="AC119">
        <v>80</v>
      </c>
      <c r="AD119">
        <v>12</v>
      </c>
      <c r="AE119">
        <v>15</v>
      </c>
      <c r="AF119">
        <v>25</v>
      </c>
      <c r="AG119">
        <v>1000000</v>
      </c>
      <c r="AK119" s="16">
        <v>2750000</v>
      </c>
      <c r="AL119" s="16">
        <v>37.5</v>
      </c>
    </row>
    <row r="120" spans="1:38" x14ac:dyDescent="0.25">
      <c r="A120">
        <v>25</v>
      </c>
      <c r="B120">
        <v>70</v>
      </c>
      <c r="C120">
        <v>6</v>
      </c>
      <c r="D120">
        <v>15</v>
      </c>
      <c r="E120">
        <v>37.5</v>
      </c>
      <c r="F120">
        <v>2750000</v>
      </c>
      <c r="G120" s="13" t="s">
        <v>126</v>
      </c>
      <c r="J120" s="18">
        <v>500000</v>
      </c>
      <c r="K120" s="18">
        <v>12.5</v>
      </c>
      <c r="AB120">
        <v>30</v>
      </c>
      <c r="AC120">
        <v>80</v>
      </c>
      <c r="AD120">
        <v>12</v>
      </c>
      <c r="AE120">
        <v>15</v>
      </c>
      <c r="AF120">
        <v>12.5</v>
      </c>
      <c r="AG120">
        <v>500000</v>
      </c>
      <c r="AK120" s="18">
        <v>2750000</v>
      </c>
      <c r="AL120" s="18">
        <v>37.5</v>
      </c>
    </row>
    <row r="121" spans="1:38" x14ac:dyDescent="0.25">
      <c r="A121">
        <v>20</v>
      </c>
      <c r="B121">
        <v>65</v>
      </c>
      <c r="C121">
        <v>4</v>
      </c>
      <c r="D121">
        <v>17.5</v>
      </c>
      <c r="E121">
        <v>37.5</v>
      </c>
      <c r="F121">
        <v>2875000</v>
      </c>
      <c r="G121" s="13" t="s">
        <v>126</v>
      </c>
      <c r="J121" s="16">
        <v>0</v>
      </c>
      <c r="K121" s="16">
        <v>0</v>
      </c>
      <c r="AB121">
        <v>35</v>
      </c>
      <c r="AC121">
        <v>80</v>
      </c>
      <c r="AD121">
        <v>12</v>
      </c>
      <c r="AE121">
        <v>15</v>
      </c>
      <c r="AF121">
        <v>0</v>
      </c>
      <c r="AG121">
        <v>0</v>
      </c>
      <c r="AK121" s="16">
        <v>2875000</v>
      </c>
      <c r="AL121" s="16">
        <v>37.5</v>
      </c>
    </row>
    <row r="122" spans="1:38" x14ac:dyDescent="0.25">
      <c r="A122">
        <v>30</v>
      </c>
      <c r="B122">
        <v>70</v>
      </c>
      <c r="C122">
        <v>4</v>
      </c>
      <c r="D122">
        <v>15</v>
      </c>
      <c r="E122">
        <v>37.5</v>
      </c>
      <c r="F122">
        <v>3000000</v>
      </c>
      <c r="G122" s="13" t="s">
        <v>126</v>
      </c>
      <c r="J122" s="18">
        <v>-500000</v>
      </c>
      <c r="K122" s="18">
        <v>-12.5</v>
      </c>
      <c r="AB122">
        <v>40</v>
      </c>
      <c r="AC122">
        <v>80</v>
      </c>
      <c r="AD122">
        <v>12</v>
      </c>
      <c r="AE122">
        <v>15</v>
      </c>
      <c r="AF122">
        <v>-12.5</v>
      </c>
      <c r="AG122">
        <v>-500000</v>
      </c>
      <c r="AK122" s="18">
        <v>3000000</v>
      </c>
      <c r="AL122" s="18">
        <v>37.5</v>
      </c>
    </row>
    <row r="123" spans="1:38" x14ac:dyDescent="0.25">
      <c r="A123">
        <v>20</v>
      </c>
      <c r="B123">
        <v>65</v>
      </c>
      <c r="C123">
        <v>6</v>
      </c>
      <c r="D123">
        <v>15</v>
      </c>
      <c r="E123">
        <v>37.5</v>
      </c>
      <c r="F123">
        <v>3000000</v>
      </c>
      <c r="G123" s="13" t="s">
        <v>126</v>
      </c>
      <c r="J123" s="16">
        <v>1750000</v>
      </c>
      <c r="K123" s="16">
        <v>50</v>
      </c>
      <c r="AB123">
        <v>20</v>
      </c>
      <c r="AC123">
        <v>85</v>
      </c>
      <c r="AD123">
        <v>12</v>
      </c>
      <c r="AE123">
        <v>15</v>
      </c>
      <c r="AF123">
        <v>50</v>
      </c>
      <c r="AG123">
        <v>1750000</v>
      </c>
      <c r="AK123" s="16">
        <v>3000000</v>
      </c>
      <c r="AL123" s="16">
        <v>37.5</v>
      </c>
    </row>
    <row r="124" spans="1:38" x14ac:dyDescent="0.25">
      <c r="A124">
        <v>25</v>
      </c>
      <c r="B124">
        <v>65</v>
      </c>
      <c r="C124">
        <v>4</v>
      </c>
      <c r="D124">
        <v>15</v>
      </c>
      <c r="E124">
        <v>37.5</v>
      </c>
      <c r="F124">
        <v>3250000</v>
      </c>
      <c r="G124" s="13" t="s">
        <v>126</v>
      </c>
      <c r="J124" s="18">
        <v>1250000</v>
      </c>
      <c r="K124" s="18">
        <v>37.5</v>
      </c>
      <c r="AB124">
        <v>25</v>
      </c>
      <c r="AC124">
        <v>85</v>
      </c>
      <c r="AD124">
        <v>12</v>
      </c>
      <c r="AE124">
        <v>15</v>
      </c>
      <c r="AF124">
        <v>37.5</v>
      </c>
      <c r="AG124">
        <v>1250000</v>
      </c>
      <c r="AK124" s="18">
        <v>3250000</v>
      </c>
      <c r="AL124" s="18">
        <v>37.5</v>
      </c>
    </row>
    <row r="125" spans="1:38" x14ac:dyDescent="0.25">
      <c r="A125">
        <v>20</v>
      </c>
      <c r="B125">
        <v>85</v>
      </c>
      <c r="C125">
        <v>8</v>
      </c>
      <c r="D125">
        <v>25</v>
      </c>
      <c r="E125">
        <v>25</v>
      </c>
      <c r="F125">
        <v>-250000</v>
      </c>
      <c r="G125" s="13" t="s">
        <v>126</v>
      </c>
      <c r="J125" s="16">
        <v>750000</v>
      </c>
      <c r="K125" s="16">
        <v>25</v>
      </c>
      <c r="AB125">
        <v>30</v>
      </c>
      <c r="AC125">
        <v>85</v>
      </c>
      <c r="AD125">
        <v>12</v>
      </c>
      <c r="AE125">
        <v>15</v>
      </c>
      <c r="AF125">
        <v>25</v>
      </c>
      <c r="AG125">
        <v>750000</v>
      </c>
      <c r="AK125" s="16">
        <v>-250000</v>
      </c>
      <c r="AL125" s="16">
        <v>25</v>
      </c>
    </row>
    <row r="126" spans="1:38" x14ac:dyDescent="0.25">
      <c r="A126">
        <v>20</v>
      </c>
      <c r="B126">
        <v>85</v>
      </c>
      <c r="C126">
        <v>10</v>
      </c>
      <c r="D126">
        <v>22.5</v>
      </c>
      <c r="E126">
        <v>25</v>
      </c>
      <c r="F126">
        <v>-125000</v>
      </c>
      <c r="G126" s="13" t="s">
        <v>126</v>
      </c>
      <c r="J126" s="18">
        <v>250000</v>
      </c>
      <c r="K126" s="18">
        <v>12.5</v>
      </c>
      <c r="AB126">
        <v>35</v>
      </c>
      <c r="AC126">
        <v>85</v>
      </c>
      <c r="AD126">
        <v>12</v>
      </c>
      <c r="AE126">
        <v>15</v>
      </c>
      <c r="AF126">
        <v>12.5</v>
      </c>
      <c r="AG126">
        <v>250000</v>
      </c>
      <c r="AK126" s="18">
        <v>-125000</v>
      </c>
      <c r="AL126" s="18">
        <v>25</v>
      </c>
    </row>
    <row r="127" spans="1:38" x14ac:dyDescent="0.25">
      <c r="A127">
        <v>20</v>
      </c>
      <c r="B127">
        <v>85</v>
      </c>
      <c r="C127">
        <v>12</v>
      </c>
      <c r="D127">
        <v>20</v>
      </c>
      <c r="E127">
        <v>25</v>
      </c>
      <c r="F127">
        <v>0</v>
      </c>
      <c r="G127" s="13" t="s">
        <v>126</v>
      </c>
      <c r="J127" s="16">
        <v>-250000</v>
      </c>
      <c r="K127" s="16">
        <v>0</v>
      </c>
      <c r="AB127">
        <v>40</v>
      </c>
      <c r="AC127">
        <v>85</v>
      </c>
      <c r="AD127">
        <v>12</v>
      </c>
      <c r="AE127">
        <v>15</v>
      </c>
      <c r="AF127">
        <v>0</v>
      </c>
      <c r="AG127">
        <v>-250000</v>
      </c>
      <c r="AK127" s="16">
        <v>0</v>
      </c>
      <c r="AL127" s="16">
        <v>25</v>
      </c>
    </row>
    <row r="128" spans="1:38" x14ac:dyDescent="0.25">
      <c r="A128">
        <v>25</v>
      </c>
      <c r="B128">
        <v>85</v>
      </c>
      <c r="C128">
        <v>6</v>
      </c>
      <c r="D128">
        <v>25</v>
      </c>
      <c r="E128">
        <v>25</v>
      </c>
      <c r="F128">
        <v>0</v>
      </c>
      <c r="G128" s="13" t="s">
        <v>126</v>
      </c>
      <c r="J128" s="18">
        <v>2875000</v>
      </c>
      <c r="K128" s="18">
        <v>37.5</v>
      </c>
      <c r="AB128">
        <v>20</v>
      </c>
      <c r="AC128">
        <v>65</v>
      </c>
      <c r="AD128">
        <v>4</v>
      </c>
      <c r="AE128">
        <v>17.5</v>
      </c>
      <c r="AF128">
        <v>37.5</v>
      </c>
      <c r="AG128">
        <v>2875000</v>
      </c>
      <c r="AK128" s="18">
        <v>0</v>
      </c>
      <c r="AL128" s="18">
        <v>25</v>
      </c>
    </row>
    <row r="129" spans="1:38" x14ac:dyDescent="0.25">
      <c r="A129">
        <v>25</v>
      </c>
      <c r="B129">
        <v>85</v>
      </c>
      <c r="C129">
        <v>8</v>
      </c>
      <c r="D129">
        <v>22.5</v>
      </c>
      <c r="E129">
        <v>25</v>
      </c>
      <c r="F129">
        <v>125000</v>
      </c>
      <c r="G129" s="13" t="s">
        <v>126</v>
      </c>
      <c r="J129" s="16">
        <v>2375000</v>
      </c>
      <c r="K129" s="16">
        <v>25</v>
      </c>
      <c r="AB129">
        <v>25</v>
      </c>
      <c r="AC129">
        <v>65</v>
      </c>
      <c r="AD129">
        <v>4</v>
      </c>
      <c r="AE129">
        <v>17.5</v>
      </c>
      <c r="AF129">
        <v>25</v>
      </c>
      <c r="AG129">
        <v>2375000</v>
      </c>
      <c r="AK129" s="16">
        <v>125000</v>
      </c>
      <c r="AL129" s="16">
        <v>25</v>
      </c>
    </row>
    <row r="130" spans="1:38" x14ac:dyDescent="0.25">
      <c r="A130">
        <v>25</v>
      </c>
      <c r="B130">
        <v>85</v>
      </c>
      <c r="C130">
        <v>10</v>
      </c>
      <c r="D130">
        <v>20</v>
      </c>
      <c r="E130">
        <v>25</v>
      </c>
      <c r="F130">
        <v>250000</v>
      </c>
      <c r="G130" s="13" t="s">
        <v>126</v>
      </c>
      <c r="J130" s="18">
        <v>1875000</v>
      </c>
      <c r="K130" s="18">
        <v>12.5</v>
      </c>
      <c r="AB130">
        <v>30</v>
      </c>
      <c r="AC130">
        <v>65</v>
      </c>
      <c r="AD130">
        <v>4</v>
      </c>
      <c r="AE130">
        <v>17.5</v>
      </c>
      <c r="AF130">
        <v>12.5</v>
      </c>
      <c r="AG130">
        <v>1875000</v>
      </c>
      <c r="AK130" s="18">
        <v>250000</v>
      </c>
      <c r="AL130" s="18">
        <v>25</v>
      </c>
    </row>
    <row r="131" spans="1:38" x14ac:dyDescent="0.25">
      <c r="A131">
        <v>30</v>
      </c>
      <c r="B131">
        <v>85</v>
      </c>
      <c r="C131">
        <v>4</v>
      </c>
      <c r="D131">
        <v>25</v>
      </c>
      <c r="E131">
        <v>25</v>
      </c>
      <c r="F131">
        <v>250000</v>
      </c>
      <c r="G131" s="13" t="s">
        <v>126</v>
      </c>
      <c r="J131" s="16">
        <v>1375000</v>
      </c>
      <c r="K131" s="16">
        <v>0</v>
      </c>
      <c r="AB131">
        <v>35</v>
      </c>
      <c r="AC131">
        <v>65</v>
      </c>
      <c r="AD131">
        <v>4</v>
      </c>
      <c r="AE131">
        <v>17.5</v>
      </c>
      <c r="AF131">
        <v>0</v>
      </c>
      <c r="AG131">
        <v>1375000</v>
      </c>
      <c r="AK131" s="16">
        <v>250000</v>
      </c>
      <c r="AL131" s="16">
        <v>25</v>
      </c>
    </row>
    <row r="132" spans="1:38" x14ac:dyDescent="0.25">
      <c r="A132">
        <v>20</v>
      </c>
      <c r="B132">
        <v>80</v>
      </c>
      <c r="C132">
        <v>6</v>
      </c>
      <c r="D132">
        <v>25</v>
      </c>
      <c r="E132">
        <v>25</v>
      </c>
      <c r="F132">
        <v>250000</v>
      </c>
      <c r="G132" s="13" t="s">
        <v>126</v>
      </c>
      <c r="J132" s="18">
        <v>875000</v>
      </c>
      <c r="K132" s="18">
        <v>-12.5</v>
      </c>
      <c r="AB132">
        <v>40</v>
      </c>
      <c r="AC132">
        <v>65</v>
      </c>
      <c r="AD132">
        <v>4</v>
      </c>
      <c r="AE132">
        <v>17.5</v>
      </c>
      <c r="AF132">
        <v>-12.5</v>
      </c>
      <c r="AG132">
        <v>875000</v>
      </c>
      <c r="AK132" s="18">
        <v>250000</v>
      </c>
      <c r="AL132" s="18">
        <v>25</v>
      </c>
    </row>
    <row r="133" spans="1:38" x14ac:dyDescent="0.25">
      <c r="A133">
        <v>25</v>
      </c>
      <c r="B133">
        <v>85</v>
      </c>
      <c r="C133">
        <v>12</v>
      </c>
      <c r="D133">
        <v>17.5</v>
      </c>
      <c r="E133">
        <v>25</v>
      </c>
      <c r="F133">
        <v>375000</v>
      </c>
      <c r="G133" s="13" t="s">
        <v>126</v>
      </c>
      <c r="J133" s="16">
        <v>3125000</v>
      </c>
      <c r="K133" s="16">
        <v>50</v>
      </c>
      <c r="AB133">
        <v>20</v>
      </c>
      <c r="AC133">
        <v>70</v>
      </c>
      <c r="AD133">
        <v>4</v>
      </c>
      <c r="AE133">
        <v>17.5</v>
      </c>
      <c r="AF133">
        <v>50</v>
      </c>
      <c r="AG133">
        <v>3125000</v>
      </c>
      <c r="AK133" s="16">
        <v>375000</v>
      </c>
      <c r="AL133" s="16">
        <v>25</v>
      </c>
    </row>
    <row r="134" spans="1:38" x14ac:dyDescent="0.25">
      <c r="A134">
        <v>30</v>
      </c>
      <c r="B134">
        <v>85</v>
      </c>
      <c r="C134">
        <v>6</v>
      </c>
      <c r="D134">
        <v>22.5</v>
      </c>
      <c r="E134">
        <v>25</v>
      </c>
      <c r="F134">
        <v>375000</v>
      </c>
      <c r="G134" s="13" t="s">
        <v>126</v>
      </c>
      <c r="J134" s="18">
        <v>2625000</v>
      </c>
      <c r="K134" s="18">
        <v>37.5</v>
      </c>
      <c r="AB134">
        <v>25</v>
      </c>
      <c r="AC134">
        <v>70</v>
      </c>
      <c r="AD134">
        <v>4</v>
      </c>
      <c r="AE134">
        <v>17.5</v>
      </c>
      <c r="AF134">
        <v>37.5</v>
      </c>
      <c r="AG134">
        <v>2625000</v>
      </c>
      <c r="AK134" s="18">
        <v>375000</v>
      </c>
      <c r="AL134" s="18">
        <v>25</v>
      </c>
    </row>
    <row r="135" spans="1:38" x14ac:dyDescent="0.25">
      <c r="A135">
        <v>20</v>
      </c>
      <c r="B135">
        <v>80</v>
      </c>
      <c r="C135">
        <v>8</v>
      </c>
      <c r="D135">
        <v>22.5</v>
      </c>
      <c r="E135">
        <v>25</v>
      </c>
      <c r="F135">
        <v>375000</v>
      </c>
      <c r="G135" s="13" t="s">
        <v>126</v>
      </c>
      <c r="J135" s="16">
        <v>2125000</v>
      </c>
      <c r="K135" s="16">
        <v>25</v>
      </c>
      <c r="AB135">
        <v>30</v>
      </c>
      <c r="AC135">
        <v>70</v>
      </c>
      <c r="AD135">
        <v>4</v>
      </c>
      <c r="AE135">
        <v>17.5</v>
      </c>
      <c r="AF135">
        <v>25</v>
      </c>
      <c r="AG135">
        <v>2125000</v>
      </c>
      <c r="AK135" s="16">
        <v>375000</v>
      </c>
      <c r="AL135" s="16">
        <v>25</v>
      </c>
    </row>
    <row r="136" spans="1:38" x14ac:dyDescent="0.25">
      <c r="A136">
        <v>30</v>
      </c>
      <c r="B136">
        <v>85</v>
      </c>
      <c r="C136">
        <v>8</v>
      </c>
      <c r="D136">
        <v>20</v>
      </c>
      <c r="E136">
        <v>25</v>
      </c>
      <c r="F136">
        <v>500000</v>
      </c>
      <c r="G136" s="13" t="s">
        <v>126</v>
      </c>
      <c r="J136" s="18">
        <v>1625000</v>
      </c>
      <c r="K136" s="18">
        <v>12.5</v>
      </c>
      <c r="AB136">
        <v>35</v>
      </c>
      <c r="AC136">
        <v>70</v>
      </c>
      <c r="AD136">
        <v>4</v>
      </c>
      <c r="AE136">
        <v>17.5</v>
      </c>
      <c r="AF136">
        <v>12.5</v>
      </c>
      <c r="AG136">
        <v>1625000</v>
      </c>
      <c r="AK136" s="18">
        <v>500000</v>
      </c>
      <c r="AL136" s="18">
        <v>25</v>
      </c>
    </row>
    <row r="137" spans="1:38" x14ac:dyDescent="0.25">
      <c r="A137">
        <v>20</v>
      </c>
      <c r="B137">
        <v>80</v>
      </c>
      <c r="C137">
        <v>10</v>
      </c>
      <c r="D137">
        <v>20</v>
      </c>
      <c r="E137">
        <v>25</v>
      </c>
      <c r="F137">
        <v>500000</v>
      </c>
      <c r="G137" s="13" t="s">
        <v>126</v>
      </c>
      <c r="J137" s="16">
        <v>1125000</v>
      </c>
      <c r="K137" s="16">
        <v>0</v>
      </c>
      <c r="AB137">
        <v>40</v>
      </c>
      <c r="AC137">
        <v>70</v>
      </c>
      <c r="AD137">
        <v>4</v>
      </c>
      <c r="AE137">
        <v>17.5</v>
      </c>
      <c r="AF137">
        <v>0</v>
      </c>
      <c r="AG137">
        <v>1125000</v>
      </c>
      <c r="AK137" s="16">
        <v>500000</v>
      </c>
      <c r="AL137" s="16">
        <v>25</v>
      </c>
    </row>
    <row r="138" spans="1:38" x14ac:dyDescent="0.25">
      <c r="A138">
        <v>25</v>
      </c>
      <c r="B138">
        <v>80</v>
      </c>
      <c r="C138">
        <v>4</v>
      </c>
      <c r="D138">
        <v>25</v>
      </c>
      <c r="E138">
        <v>25</v>
      </c>
      <c r="F138">
        <v>500000</v>
      </c>
      <c r="G138" s="13" t="s">
        <v>126</v>
      </c>
      <c r="J138" s="18">
        <v>3375000</v>
      </c>
      <c r="K138" s="18">
        <v>62.5</v>
      </c>
      <c r="AB138">
        <v>20</v>
      </c>
      <c r="AC138">
        <v>75</v>
      </c>
      <c r="AD138">
        <v>4</v>
      </c>
      <c r="AE138">
        <v>17.5</v>
      </c>
      <c r="AF138">
        <v>62.5</v>
      </c>
      <c r="AG138">
        <v>3375000</v>
      </c>
      <c r="AK138" s="18">
        <v>500000</v>
      </c>
      <c r="AL138" s="18">
        <v>25</v>
      </c>
    </row>
    <row r="139" spans="1:38" x14ac:dyDescent="0.25">
      <c r="A139">
        <v>30</v>
      </c>
      <c r="B139">
        <v>85</v>
      </c>
      <c r="C139">
        <v>10</v>
      </c>
      <c r="D139">
        <v>17.5</v>
      </c>
      <c r="E139">
        <v>25</v>
      </c>
      <c r="F139">
        <v>625000</v>
      </c>
      <c r="G139" s="13" t="s">
        <v>126</v>
      </c>
      <c r="J139" s="16">
        <v>2875000</v>
      </c>
      <c r="K139" s="16">
        <v>50</v>
      </c>
      <c r="AB139">
        <v>25</v>
      </c>
      <c r="AC139">
        <v>75</v>
      </c>
      <c r="AD139">
        <v>4</v>
      </c>
      <c r="AE139">
        <v>17.5</v>
      </c>
      <c r="AF139">
        <v>50</v>
      </c>
      <c r="AG139">
        <v>2875000</v>
      </c>
      <c r="AK139" s="16">
        <v>625000</v>
      </c>
      <c r="AL139" s="16">
        <v>25</v>
      </c>
    </row>
    <row r="140" spans="1:38" x14ac:dyDescent="0.25">
      <c r="A140">
        <v>20</v>
      </c>
      <c r="B140">
        <v>80</v>
      </c>
      <c r="C140">
        <v>12</v>
      </c>
      <c r="D140">
        <v>17.5</v>
      </c>
      <c r="E140">
        <v>25</v>
      </c>
      <c r="F140">
        <v>625000</v>
      </c>
      <c r="G140" s="13" t="s">
        <v>126</v>
      </c>
      <c r="J140" s="18">
        <v>2375000</v>
      </c>
      <c r="K140" s="18">
        <v>37.5</v>
      </c>
      <c r="AB140">
        <v>30</v>
      </c>
      <c r="AC140">
        <v>75</v>
      </c>
      <c r="AD140">
        <v>4</v>
      </c>
      <c r="AE140">
        <v>17.5</v>
      </c>
      <c r="AF140">
        <v>37.5</v>
      </c>
      <c r="AG140">
        <v>2375000</v>
      </c>
      <c r="AK140" s="18">
        <v>625000</v>
      </c>
      <c r="AL140" s="18">
        <v>25</v>
      </c>
    </row>
    <row r="141" spans="1:38" x14ac:dyDescent="0.25">
      <c r="A141">
        <v>35</v>
      </c>
      <c r="B141">
        <v>85</v>
      </c>
      <c r="C141">
        <v>4</v>
      </c>
      <c r="D141">
        <v>22.5</v>
      </c>
      <c r="E141">
        <v>25</v>
      </c>
      <c r="F141">
        <v>625000</v>
      </c>
      <c r="G141" s="13" t="s">
        <v>126</v>
      </c>
      <c r="J141" s="16">
        <v>1875000</v>
      </c>
      <c r="K141" s="16">
        <v>25</v>
      </c>
      <c r="AB141">
        <v>35</v>
      </c>
      <c r="AC141">
        <v>75</v>
      </c>
      <c r="AD141">
        <v>4</v>
      </c>
      <c r="AE141">
        <v>17.5</v>
      </c>
      <c r="AF141">
        <v>25</v>
      </c>
      <c r="AG141">
        <v>1875000</v>
      </c>
      <c r="AK141" s="16">
        <v>625000</v>
      </c>
      <c r="AL141" s="16">
        <v>25</v>
      </c>
    </row>
    <row r="142" spans="1:38" x14ac:dyDescent="0.25">
      <c r="A142">
        <v>25</v>
      </c>
      <c r="B142">
        <v>80</v>
      </c>
      <c r="C142">
        <v>6</v>
      </c>
      <c r="D142">
        <v>22.5</v>
      </c>
      <c r="E142">
        <v>25</v>
      </c>
      <c r="F142">
        <v>625000</v>
      </c>
      <c r="G142" s="13" t="s">
        <v>126</v>
      </c>
      <c r="J142" s="18">
        <v>1375000</v>
      </c>
      <c r="K142" s="18">
        <v>12.5</v>
      </c>
      <c r="AB142">
        <v>40</v>
      </c>
      <c r="AC142">
        <v>75</v>
      </c>
      <c r="AD142">
        <v>4</v>
      </c>
      <c r="AE142">
        <v>17.5</v>
      </c>
      <c r="AF142">
        <v>12.5</v>
      </c>
      <c r="AG142">
        <v>1375000</v>
      </c>
      <c r="AK142" s="18">
        <v>625000</v>
      </c>
      <c r="AL142" s="18">
        <v>25</v>
      </c>
    </row>
    <row r="143" spans="1:38" x14ac:dyDescent="0.25">
      <c r="A143">
        <v>30</v>
      </c>
      <c r="B143">
        <v>85</v>
      </c>
      <c r="C143">
        <v>12</v>
      </c>
      <c r="D143">
        <v>15</v>
      </c>
      <c r="E143">
        <v>25</v>
      </c>
      <c r="F143">
        <v>750000</v>
      </c>
      <c r="G143" s="13" t="s">
        <v>126</v>
      </c>
      <c r="J143" s="16">
        <v>3625000</v>
      </c>
      <c r="K143" s="16">
        <v>75</v>
      </c>
      <c r="AB143">
        <v>20</v>
      </c>
      <c r="AC143">
        <v>80</v>
      </c>
      <c r="AD143">
        <v>4</v>
      </c>
      <c r="AE143">
        <v>17.5</v>
      </c>
      <c r="AF143">
        <v>75</v>
      </c>
      <c r="AG143">
        <v>3625000</v>
      </c>
      <c r="AK143" s="16">
        <v>750000</v>
      </c>
      <c r="AL143" s="16">
        <v>25</v>
      </c>
    </row>
    <row r="144" spans="1:38" x14ac:dyDescent="0.25">
      <c r="A144">
        <v>35</v>
      </c>
      <c r="B144">
        <v>85</v>
      </c>
      <c r="C144">
        <v>6</v>
      </c>
      <c r="D144">
        <v>20</v>
      </c>
      <c r="E144">
        <v>25</v>
      </c>
      <c r="F144">
        <v>750000</v>
      </c>
      <c r="G144" s="13" t="s">
        <v>126</v>
      </c>
      <c r="J144" s="18">
        <v>3125000</v>
      </c>
      <c r="K144" s="18">
        <v>62.5</v>
      </c>
      <c r="AB144">
        <v>25</v>
      </c>
      <c r="AC144">
        <v>80</v>
      </c>
      <c r="AD144">
        <v>4</v>
      </c>
      <c r="AE144">
        <v>17.5</v>
      </c>
      <c r="AF144">
        <v>62.5</v>
      </c>
      <c r="AG144">
        <v>3125000</v>
      </c>
      <c r="AK144" s="18">
        <v>750000</v>
      </c>
      <c r="AL144" s="18">
        <v>25</v>
      </c>
    </row>
    <row r="145" spans="1:38" x14ac:dyDescent="0.25">
      <c r="A145">
        <v>25</v>
      </c>
      <c r="B145">
        <v>80</v>
      </c>
      <c r="C145">
        <v>8</v>
      </c>
      <c r="D145">
        <v>20</v>
      </c>
      <c r="E145">
        <v>25</v>
      </c>
      <c r="F145">
        <v>750000</v>
      </c>
      <c r="G145" s="13" t="s">
        <v>126</v>
      </c>
      <c r="J145" s="16">
        <v>2625000</v>
      </c>
      <c r="K145" s="16">
        <v>50</v>
      </c>
      <c r="AB145">
        <v>30</v>
      </c>
      <c r="AC145">
        <v>80</v>
      </c>
      <c r="AD145">
        <v>4</v>
      </c>
      <c r="AE145">
        <v>17.5</v>
      </c>
      <c r="AF145">
        <v>50</v>
      </c>
      <c r="AG145">
        <v>2625000</v>
      </c>
      <c r="AK145" s="16">
        <v>750000</v>
      </c>
      <c r="AL145" s="16">
        <v>25</v>
      </c>
    </row>
    <row r="146" spans="1:38" x14ac:dyDescent="0.25">
      <c r="A146">
        <v>20</v>
      </c>
      <c r="B146">
        <v>75</v>
      </c>
      <c r="C146">
        <v>4</v>
      </c>
      <c r="D146">
        <v>25</v>
      </c>
      <c r="E146">
        <v>25</v>
      </c>
      <c r="F146">
        <v>750000</v>
      </c>
      <c r="G146" s="13" t="s">
        <v>126</v>
      </c>
      <c r="J146" s="18">
        <v>2125000</v>
      </c>
      <c r="K146" s="18">
        <v>37.5</v>
      </c>
      <c r="AB146">
        <v>35</v>
      </c>
      <c r="AC146">
        <v>80</v>
      </c>
      <c r="AD146">
        <v>4</v>
      </c>
      <c r="AE146">
        <v>17.5</v>
      </c>
      <c r="AF146">
        <v>37.5</v>
      </c>
      <c r="AG146">
        <v>2125000</v>
      </c>
      <c r="AK146" s="18">
        <v>750000</v>
      </c>
      <c r="AL146" s="18">
        <v>25</v>
      </c>
    </row>
    <row r="147" spans="1:38" x14ac:dyDescent="0.25">
      <c r="A147">
        <v>35</v>
      </c>
      <c r="B147">
        <v>85</v>
      </c>
      <c r="C147">
        <v>8</v>
      </c>
      <c r="D147">
        <v>17.5</v>
      </c>
      <c r="E147">
        <v>25</v>
      </c>
      <c r="F147">
        <v>875000</v>
      </c>
      <c r="G147" s="13" t="s">
        <v>126</v>
      </c>
      <c r="J147" s="16">
        <v>1625000</v>
      </c>
      <c r="K147" s="16">
        <v>25</v>
      </c>
      <c r="AB147">
        <v>40</v>
      </c>
      <c r="AC147">
        <v>80</v>
      </c>
      <c r="AD147">
        <v>4</v>
      </c>
      <c r="AE147">
        <v>17.5</v>
      </c>
      <c r="AF147">
        <v>25</v>
      </c>
      <c r="AG147">
        <v>1625000</v>
      </c>
      <c r="AK147" s="16">
        <v>875000</v>
      </c>
      <c r="AL147" s="16">
        <v>25</v>
      </c>
    </row>
    <row r="148" spans="1:38" x14ac:dyDescent="0.25">
      <c r="A148">
        <v>25</v>
      </c>
      <c r="B148">
        <v>80</v>
      </c>
      <c r="C148">
        <v>10</v>
      </c>
      <c r="D148">
        <v>17.5</v>
      </c>
      <c r="E148">
        <v>25</v>
      </c>
      <c r="F148">
        <v>875000</v>
      </c>
      <c r="G148" s="13" t="s">
        <v>126</v>
      </c>
      <c r="J148" s="18">
        <v>3875000</v>
      </c>
      <c r="K148" s="18">
        <v>87.5</v>
      </c>
      <c r="AB148">
        <v>20</v>
      </c>
      <c r="AC148">
        <v>85</v>
      </c>
      <c r="AD148">
        <v>4</v>
      </c>
      <c r="AE148">
        <v>17.5</v>
      </c>
      <c r="AF148">
        <v>87.5</v>
      </c>
      <c r="AG148">
        <v>3875000</v>
      </c>
      <c r="AK148" s="18">
        <v>875000</v>
      </c>
      <c r="AL148" s="18">
        <v>25</v>
      </c>
    </row>
    <row r="149" spans="1:38" x14ac:dyDescent="0.25">
      <c r="A149">
        <v>30</v>
      </c>
      <c r="B149">
        <v>80</v>
      </c>
      <c r="C149">
        <v>4</v>
      </c>
      <c r="D149">
        <v>22.5</v>
      </c>
      <c r="E149">
        <v>25</v>
      </c>
      <c r="F149">
        <v>875000</v>
      </c>
      <c r="G149" s="13" t="s">
        <v>126</v>
      </c>
      <c r="J149" s="16">
        <v>3375000</v>
      </c>
      <c r="K149" s="16">
        <v>75</v>
      </c>
      <c r="AB149">
        <v>25</v>
      </c>
      <c r="AC149">
        <v>85</v>
      </c>
      <c r="AD149">
        <v>4</v>
      </c>
      <c r="AE149">
        <v>17.5</v>
      </c>
      <c r="AF149">
        <v>75</v>
      </c>
      <c r="AG149">
        <v>3375000</v>
      </c>
      <c r="AK149" s="16">
        <v>875000</v>
      </c>
      <c r="AL149" s="16">
        <v>25</v>
      </c>
    </row>
    <row r="150" spans="1:38" x14ac:dyDescent="0.25">
      <c r="A150">
        <v>20</v>
      </c>
      <c r="B150">
        <v>75</v>
      </c>
      <c r="C150">
        <v>6</v>
      </c>
      <c r="D150">
        <v>22.5</v>
      </c>
      <c r="E150">
        <v>25</v>
      </c>
      <c r="F150">
        <v>875000</v>
      </c>
      <c r="G150" s="13" t="s">
        <v>126</v>
      </c>
      <c r="J150" s="18">
        <v>2875000</v>
      </c>
      <c r="K150" s="18">
        <v>62.5</v>
      </c>
      <c r="AB150">
        <v>30</v>
      </c>
      <c r="AC150">
        <v>85</v>
      </c>
      <c r="AD150">
        <v>4</v>
      </c>
      <c r="AE150">
        <v>17.5</v>
      </c>
      <c r="AF150">
        <v>62.5</v>
      </c>
      <c r="AG150">
        <v>2875000</v>
      </c>
      <c r="AK150" s="18">
        <v>875000</v>
      </c>
      <c r="AL150" s="18">
        <v>25</v>
      </c>
    </row>
    <row r="151" spans="1:38" x14ac:dyDescent="0.25">
      <c r="A151">
        <v>35</v>
      </c>
      <c r="B151">
        <v>85</v>
      </c>
      <c r="C151">
        <v>10</v>
      </c>
      <c r="D151">
        <v>15</v>
      </c>
      <c r="E151">
        <v>25</v>
      </c>
      <c r="F151">
        <v>1000000</v>
      </c>
      <c r="G151" s="13" t="s">
        <v>126</v>
      </c>
      <c r="J151" s="16">
        <v>2375000</v>
      </c>
      <c r="K151" s="16">
        <v>50</v>
      </c>
      <c r="AB151">
        <v>35</v>
      </c>
      <c r="AC151">
        <v>85</v>
      </c>
      <c r="AD151">
        <v>4</v>
      </c>
      <c r="AE151">
        <v>17.5</v>
      </c>
      <c r="AF151">
        <v>50</v>
      </c>
      <c r="AG151">
        <v>2375000</v>
      </c>
      <c r="AK151" s="16">
        <v>1000000</v>
      </c>
      <c r="AL151" s="16">
        <v>25</v>
      </c>
    </row>
    <row r="152" spans="1:38" x14ac:dyDescent="0.25">
      <c r="A152">
        <v>25</v>
      </c>
      <c r="B152">
        <v>80</v>
      </c>
      <c r="C152">
        <v>12</v>
      </c>
      <c r="D152">
        <v>15</v>
      </c>
      <c r="E152">
        <v>25</v>
      </c>
      <c r="F152">
        <v>1000000</v>
      </c>
      <c r="G152" s="13" t="s">
        <v>126</v>
      </c>
      <c r="J152" s="18">
        <v>1875000</v>
      </c>
      <c r="K152" s="18">
        <v>37.5</v>
      </c>
      <c r="AB152">
        <v>40</v>
      </c>
      <c r="AC152">
        <v>85</v>
      </c>
      <c r="AD152">
        <v>4</v>
      </c>
      <c r="AE152">
        <v>17.5</v>
      </c>
      <c r="AF152">
        <v>37.5</v>
      </c>
      <c r="AG152">
        <v>1875000</v>
      </c>
      <c r="AK152" s="18">
        <v>1000000</v>
      </c>
      <c r="AL152" s="18">
        <v>25</v>
      </c>
    </row>
    <row r="153" spans="1:38" x14ac:dyDescent="0.25">
      <c r="A153">
        <v>40</v>
      </c>
      <c r="B153">
        <v>85</v>
      </c>
      <c r="C153">
        <v>4</v>
      </c>
      <c r="D153">
        <v>20</v>
      </c>
      <c r="E153">
        <v>25</v>
      </c>
      <c r="F153">
        <v>1000000</v>
      </c>
      <c r="G153" s="13" t="s">
        <v>126</v>
      </c>
      <c r="J153" s="16">
        <v>2125000</v>
      </c>
      <c r="K153" s="16">
        <v>25</v>
      </c>
      <c r="AB153">
        <v>20</v>
      </c>
      <c r="AC153">
        <v>65</v>
      </c>
      <c r="AD153">
        <v>6</v>
      </c>
      <c r="AE153">
        <v>17.5</v>
      </c>
      <c r="AF153">
        <v>25</v>
      </c>
      <c r="AG153">
        <v>2125000</v>
      </c>
      <c r="AK153" s="16">
        <v>1000000</v>
      </c>
      <c r="AL153" s="16">
        <v>25</v>
      </c>
    </row>
    <row r="154" spans="1:38" x14ac:dyDescent="0.25">
      <c r="A154">
        <v>30</v>
      </c>
      <c r="B154">
        <v>80</v>
      </c>
      <c r="C154">
        <v>6</v>
      </c>
      <c r="D154">
        <v>20</v>
      </c>
      <c r="E154">
        <v>25</v>
      </c>
      <c r="F154">
        <v>1000000</v>
      </c>
      <c r="G154" s="13" t="s">
        <v>126</v>
      </c>
      <c r="J154" s="18">
        <v>1625000</v>
      </c>
      <c r="K154" s="18">
        <v>12.5</v>
      </c>
      <c r="AB154">
        <v>25</v>
      </c>
      <c r="AC154">
        <v>65</v>
      </c>
      <c r="AD154">
        <v>6</v>
      </c>
      <c r="AE154">
        <v>17.5</v>
      </c>
      <c r="AF154">
        <v>12.5</v>
      </c>
      <c r="AG154">
        <v>1625000</v>
      </c>
      <c r="AK154" s="18">
        <v>1000000</v>
      </c>
      <c r="AL154" s="18">
        <v>25</v>
      </c>
    </row>
    <row r="155" spans="1:38" x14ac:dyDescent="0.25">
      <c r="A155">
        <v>20</v>
      </c>
      <c r="B155">
        <v>75</v>
      </c>
      <c r="C155">
        <v>8</v>
      </c>
      <c r="D155">
        <v>20</v>
      </c>
      <c r="E155">
        <v>25</v>
      </c>
      <c r="F155">
        <v>1000000</v>
      </c>
      <c r="G155" s="13" t="s">
        <v>126</v>
      </c>
      <c r="J155" s="16">
        <v>1125000</v>
      </c>
      <c r="K155" s="16">
        <v>0</v>
      </c>
      <c r="AB155">
        <v>30</v>
      </c>
      <c r="AC155">
        <v>65</v>
      </c>
      <c r="AD155">
        <v>6</v>
      </c>
      <c r="AE155">
        <v>17.5</v>
      </c>
      <c r="AF155">
        <v>0</v>
      </c>
      <c r="AG155">
        <v>1125000</v>
      </c>
      <c r="AK155" s="16">
        <v>1000000</v>
      </c>
      <c r="AL155" s="16">
        <v>25</v>
      </c>
    </row>
    <row r="156" spans="1:38" x14ac:dyDescent="0.25">
      <c r="A156">
        <v>40</v>
      </c>
      <c r="B156">
        <v>85</v>
      </c>
      <c r="C156">
        <v>6</v>
      </c>
      <c r="D156">
        <v>17.5</v>
      </c>
      <c r="E156">
        <v>25</v>
      </c>
      <c r="F156">
        <v>1125000</v>
      </c>
      <c r="G156" s="13" t="s">
        <v>126</v>
      </c>
      <c r="J156" s="18">
        <v>625000</v>
      </c>
      <c r="K156" s="18">
        <v>-12.5</v>
      </c>
      <c r="AB156">
        <v>35</v>
      </c>
      <c r="AC156">
        <v>65</v>
      </c>
      <c r="AD156">
        <v>6</v>
      </c>
      <c r="AE156">
        <v>17.5</v>
      </c>
      <c r="AF156">
        <v>-12.5</v>
      </c>
      <c r="AG156">
        <v>625000</v>
      </c>
      <c r="AK156" s="18">
        <v>1125000</v>
      </c>
      <c r="AL156" s="18">
        <v>25</v>
      </c>
    </row>
    <row r="157" spans="1:38" x14ac:dyDescent="0.25">
      <c r="A157">
        <v>30</v>
      </c>
      <c r="B157">
        <v>80</v>
      </c>
      <c r="C157">
        <v>8</v>
      </c>
      <c r="D157">
        <v>17.5</v>
      </c>
      <c r="E157">
        <v>25</v>
      </c>
      <c r="F157">
        <v>1125000</v>
      </c>
      <c r="G157" s="13" t="s">
        <v>126</v>
      </c>
      <c r="J157" s="16">
        <v>125000</v>
      </c>
      <c r="K157" s="16">
        <v>-25</v>
      </c>
      <c r="AB157">
        <v>40</v>
      </c>
      <c r="AC157">
        <v>65</v>
      </c>
      <c r="AD157">
        <v>6</v>
      </c>
      <c r="AE157">
        <v>17.5</v>
      </c>
      <c r="AF157">
        <v>-25</v>
      </c>
      <c r="AG157">
        <v>125000</v>
      </c>
      <c r="AK157" s="16">
        <v>1125000</v>
      </c>
      <c r="AL157" s="16">
        <v>25</v>
      </c>
    </row>
    <row r="158" spans="1:38" x14ac:dyDescent="0.25">
      <c r="A158">
        <v>20</v>
      </c>
      <c r="B158">
        <v>75</v>
      </c>
      <c r="C158">
        <v>10</v>
      </c>
      <c r="D158">
        <v>17.5</v>
      </c>
      <c r="E158">
        <v>25</v>
      </c>
      <c r="F158">
        <v>1125000</v>
      </c>
      <c r="G158" s="13" t="s">
        <v>126</v>
      </c>
      <c r="J158" s="18">
        <v>2375000</v>
      </c>
      <c r="K158" s="18">
        <v>37.5</v>
      </c>
      <c r="AB158">
        <v>20</v>
      </c>
      <c r="AC158">
        <v>70</v>
      </c>
      <c r="AD158">
        <v>6</v>
      </c>
      <c r="AE158">
        <v>17.5</v>
      </c>
      <c r="AF158">
        <v>37.5</v>
      </c>
      <c r="AG158">
        <v>2375000</v>
      </c>
      <c r="AK158" s="18">
        <v>1125000</v>
      </c>
      <c r="AL158" s="18">
        <v>25</v>
      </c>
    </row>
    <row r="159" spans="1:38" x14ac:dyDescent="0.25">
      <c r="A159">
        <v>25</v>
      </c>
      <c r="B159">
        <v>75</v>
      </c>
      <c r="C159">
        <v>4</v>
      </c>
      <c r="D159">
        <v>22.5</v>
      </c>
      <c r="E159">
        <v>25</v>
      </c>
      <c r="F159">
        <v>1125000</v>
      </c>
      <c r="G159" s="13" t="s">
        <v>126</v>
      </c>
      <c r="J159" s="16">
        <v>1875000</v>
      </c>
      <c r="K159" s="16">
        <v>25</v>
      </c>
      <c r="AB159">
        <v>25</v>
      </c>
      <c r="AC159">
        <v>70</v>
      </c>
      <c r="AD159">
        <v>6</v>
      </c>
      <c r="AE159">
        <v>17.5</v>
      </c>
      <c r="AF159">
        <v>25</v>
      </c>
      <c r="AG159">
        <v>1875000</v>
      </c>
      <c r="AK159" s="16">
        <v>1125000</v>
      </c>
      <c r="AL159" s="16">
        <v>25</v>
      </c>
    </row>
    <row r="160" spans="1:38" x14ac:dyDescent="0.25">
      <c r="A160">
        <v>40</v>
      </c>
      <c r="B160">
        <v>85</v>
      </c>
      <c r="C160">
        <v>8</v>
      </c>
      <c r="D160">
        <v>15</v>
      </c>
      <c r="E160">
        <v>25</v>
      </c>
      <c r="F160">
        <v>1250000</v>
      </c>
      <c r="G160" s="13" t="s">
        <v>126</v>
      </c>
      <c r="J160" s="18">
        <v>1375000</v>
      </c>
      <c r="K160" s="18">
        <v>12.5</v>
      </c>
      <c r="AB160">
        <v>30</v>
      </c>
      <c r="AC160">
        <v>70</v>
      </c>
      <c r="AD160">
        <v>6</v>
      </c>
      <c r="AE160">
        <v>17.5</v>
      </c>
      <c r="AF160">
        <v>12.5</v>
      </c>
      <c r="AG160">
        <v>1375000</v>
      </c>
      <c r="AK160" s="18">
        <v>1250000</v>
      </c>
      <c r="AL160" s="18">
        <v>25</v>
      </c>
    </row>
    <row r="161" spans="1:38" x14ac:dyDescent="0.25">
      <c r="A161">
        <v>30</v>
      </c>
      <c r="B161">
        <v>80</v>
      </c>
      <c r="C161">
        <v>10</v>
      </c>
      <c r="D161">
        <v>15</v>
      </c>
      <c r="E161">
        <v>25</v>
      </c>
      <c r="F161">
        <v>1250000</v>
      </c>
      <c r="G161" s="13" t="s">
        <v>126</v>
      </c>
      <c r="J161" s="16">
        <v>875000</v>
      </c>
      <c r="K161" s="16">
        <v>0</v>
      </c>
      <c r="AB161">
        <v>35</v>
      </c>
      <c r="AC161">
        <v>70</v>
      </c>
      <c r="AD161">
        <v>6</v>
      </c>
      <c r="AE161">
        <v>17.5</v>
      </c>
      <c r="AF161">
        <v>0</v>
      </c>
      <c r="AG161">
        <v>875000</v>
      </c>
      <c r="AK161" s="16">
        <v>1250000</v>
      </c>
      <c r="AL161" s="16">
        <v>25</v>
      </c>
    </row>
    <row r="162" spans="1:38" x14ac:dyDescent="0.25">
      <c r="A162">
        <v>20</v>
      </c>
      <c r="B162">
        <v>75</v>
      </c>
      <c r="C162">
        <v>12</v>
      </c>
      <c r="D162">
        <v>15</v>
      </c>
      <c r="E162">
        <v>25</v>
      </c>
      <c r="F162">
        <v>1250000</v>
      </c>
      <c r="G162" s="13" t="s">
        <v>126</v>
      </c>
      <c r="J162" s="18">
        <v>375000</v>
      </c>
      <c r="K162" s="18">
        <v>-12.5</v>
      </c>
      <c r="AB162">
        <v>40</v>
      </c>
      <c r="AC162">
        <v>70</v>
      </c>
      <c r="AD162">
        <v>6</v>
      </c>
      <c r="AE162">
        <v>17.5</v>
      </c>
      <c r="AF162">
        <v>-12.5</v>
      </c>
      <c r="AG162">
        <v>375000</v>
      </c>
      <c r="AK162" s="18">
        <v>1250000</v>
      </c>
      <c r="AL162" s="18">
        <v>25</v>
      </c>
    </row>
    <row r="163" spans="1:38" x14ac:dyDescent="0.25">
      <c r="A163">
        <v>35</v>
      </c>
      <c r="B163">
        <v>80</v>
      </c>
      <c r="C163">
        <v>4</v>
      </c>
      <c r="D163">
        <v>20</v>
      </c>
      <c r="E163">
        <v>25</v>
      </c>
      <c r="F163">
        <v>1250000</v>
      </c>
      <c r="G163" s="13" t="s">
        <v>126</v>
      </c>
      <c r="J163" s="16">
        <v>2625000</v>
      </c>
      <c r="K163" s="16">
        <v>50</v>
      </c>
      <c r="AB163">
        <v>20</v>
      </c>
      <c r="AC163">
        <v>75</v>
      </c>
      <c r="AD163">
        <v>6</v>
      </c>
      <c r="AE163">
        <v>17.5</v>
      </c>
      <c r="AF163">
        <v>50</v>
      </c>
      <c r="AG163">
        <v>2625000</v>
      </c>
      <c r="AK163" s="16">
        <v>1250000</v>
      </c>
      <c r="AL163" s="16">
        <v>25</v>
      </c>
    </row>
    <row r="164" spans="1:38" x14ac:dyDescent="0.25">
      <c r="A164">
        <v>25</v>
      </c>
      <c r="B164">
        <v>75</v>
      </c>
      <c r="C164">
        <v>6</v>
      </c>
      <c r="D164">
        <v>20</v>
      </c>
      <c r="E164">
        <v>25</v>
      </c>
      <c r="F164">
        <v>1250000</v>
      </c>
      <c r="G164" s="13" t="s">
        <v>126</v>
      </c>
      <c r="J164" s="18">
        <v>2125000</v>
      </c>
      <c r="K164" s="18">
        <v>37.5</v>
      </c>
      <c r="AB164">
        <v>25</v>
      </c>
      <c r="AC164">
        <v>75</v>
      </c>
      <c r="AD164">
        <v>6</v>
      </c>
      <c r="AE164">
        <v>17.5</v>
      </c>
      <c r="AF164">
        <v>37.5</v>
      </c>
      <c r="AG164">
        <v>2125000</v>
      </c>
      <c r="AK164" s="18">
        <v>1250000</v>
      </c>
      <c r="AL164" s="18">
        <v>25</v>
      </c>
    </row>
    <row r="165" spans="1:38" x14ac:dyDescent="0.25">
      <c r="A165">
        <v>35</v>
      </c>
      <c r="B165">
        <v>80</v>
      </c>
      <c r="C165">
        <v>6</v>
      </c>
      <c r="D165">
        <v>17.5</v>
      </c>
      <c r="E165">
        <v>25</v>
      </c>
      <c r="F165">
        <v>1375000</v>
      </c>
      <c r="G165" s="13" t="s">
        <v>126</v>
      </c>
      <c r="J165" s="16">
        <v>1625000</v>
      </c>
      <c r="K165" s="16">
        <v>25</v>
      </c>
      <c r="AB165">
        <v>30</v>
      </c>
      <c r="AC165">
        <v>75</v>
      </c>
      <c r="AD165">
        <v>6</v>
      </c>
      <c r="AE165">
        <v>17.5</v>
      </c>
      <c r="AF165">
        <v>25</v>
      </c>
      <c r="AG165">
        <v>1625000</v>
      </c>
      <c r="AK165" s="16">
        <v>1375000</v>
      </c>
      <c r="AL165" s="16">
        <v>25</v>
      </c>
    </row>
    <row r="166" spans="1:38" x14ac:dyDescent="0.25">
      <c r="A166">
        <v>25</v>
      </c>
      <c r="B166">
        <v>75</v>
      </c>
      <c r="C166">
        <v>8</v>
      </c>
      <c r="D166">
        <v>17.5</v>
      </c>
      <c r="E166">
        <v>25</v>
      </c>
      <c r="F166">
        <v>1375000</v>
      </c>
      <c r="G166" s="13" t="s">
        <v>126</v>
      </c>
      <c r="J166" s="18">
        <v>1125000</v>
      </c>
      <c r="K166" s="18">
        <v>12.5</v>
      </c>
      <c r="AB166">
        <v>35</v>
      </c>
      <c r="AC166">
        <v>75</v>
      </c>
      <c r="AD166">
        <v>6</v>
      </c>
      <c r="AE166">
        <v>17.5</v>
      </c>
      <c r="AF166">
        <v>12.5</v>
      </c>
      <c r="AG166">
        <v>1125000</v>
      </c>
      <c r="AK166" s="18">
        <v>1375000</v>
      </c>
      <c r="AL166" s="18">
        <v>25</v>
      </c>
    </row>
    <row r="167" spans="1:38" x14ac:dyDescent="0.25">
      <c r="A167">
        <v>20</v>
      </c>
      <c r="B167">
        <v>70</v>
      </c>
      <c r="C167">
        <v>4</v>
      </c>
      <c r="D167">
        <v>22.5</v>
      </c>
      <c r="E167">
        <v>25</v>
      </c>
      <c r="F167">
        <v>1375000</v>
      </c>
      <c r="G167" s="13" t="s">
        <v>126</v>
      </c>
      <c r="J167" s="16">
        <v>625000</v>
      </c>
      <c r="K167" s="16">
        <v>0</v>
      </c>
      <c r="AB167">
        <v>40</v>
      </c>
      <c r="AC167">
        <v>75</v>
      </c>
      <c r="AD167">
        <v>6</v>
      </c>
      <c r="AE167">
        <v>17.5</v>
      </c>
      <c r="AF167">
        <v>0</v>
      </c>
      <c r="AG167">
        <v>625000</v>
      </c>
      <c r="AK167" s="16">
        <v>1375000</v>
      </c>
      <c r="AL167" s="16">
        <v>25</v>
      </c>
    </row>
    <row r="168" spans="1:38" x14ac:dyDescent="0.25">
      <c r="A168">
        <v>35</v>
      </c>
      <c r="B168">
        <v>80</v>
      </c>
      <c r="C168">
        <v>8</v>
      </c>
      <c r="D168">
        <v>15</v>
      </c>
      <c r="E168">
        <v>25</v>
      </c>
      <c r="F168">
        <v>1500000</v>
      </c>
      <c r="G168" s="13" t="s">
        <v>126</v>
      </c>
      <c r="J168" s="18">
        <v>2875000</v>
      </c>
      <c r="K168" s="18">
        <v>62.5</v>
      </c>
      <c r="AB168">
        <v>20</v>
      </c>
      <c r="AC168">
        <v>80</v>
      </c>
      <c r="AD168">
        <v>6</v>
      </c>
      <c r="AE168">
        <v>17.5</v>
      </c>
      <c r="AF168">
        <v>62.5</v>
      </c>
      <c r="AG168">
        <v>2875000</v>
      </c>
      <c r="AK168" s="18">
        <v>1500000</v>
      </c>
      <c r="AL168" s="18">
        <v>25</v>
      </c>
    </row>
    <row r="169" spans="1:38" x14ac:dyDescent="0.25">
      <c r="A169">
        <v>25</v>
      </c>
      <c r="B169">
        <v>75</v>
      </c>
      <c r="C169">
        <v>10</v>
      </c>
      <c r="D169">
        <v>15</v>
      </c>
      <c r="E169">
        <v>25</v>
      </c>
      <c r="F169">
        <v>1500000</v>
      </c>
      <c r="G169" s="13" t="s">
        <v>126</v>
      </c>
      <c r="J169" s="16">
        <v>2375000</v>
      </c>
      <c r="K169" s="16">
        <v>50</v>
      </c>
      <c r="AB169">
        <v>25</v>
      </c>
      <c r="AC169">
        <v>80</v>
      </c>
      <c r="AD169">
        <v>6</v>
      </c>
      <c r="AE169">
        <v>17.5</v>
      </c>
      <c r="AF169">
        <v>50</v>
      </c>
      <c r="AG169">
        <v>2375000</v>
      </c>
      <c r="AK169" s="16">
        <v>1500000</v>
      </c>
      <c r="AL169" s="16">
        <v>25</v>
      </c>
    </row>
    <row r="170" spans="1:38" x14ac:dyDescent="0.25">
      <c r="A170">
        <v>30</v>
      </c>
      <c r="B170">
        <v>75</v>
      </c>
      <c r="C170">
        <v>4</v>
      </c>
      <c r="D170">
        <v>20</v>
      </c>
      <c r="E170">
        <v>25</v>
      </c>
      <c r="F170">
        <v>1500000</v>
      </c>
      <c r="G170" s="13" t="s">
        <v>126</v>
      </c>
      <c r="J170" s="18">
        <v>1875000</v>
      </c>
      <c r="K170" s="18">
        <v>37.5</v>
      </c>
      <c r="AB170">
        <v>30</v>
      </c>
      <c r="AC170">
        <v>80</v>
      </c>
      <c r="AD170">
        <v>6</v>
      </c>
      <c r="AE170">
        <v>17.5</v>
      </c>
      <c r="AF170">
        <v>37.5</v>
      </c>
      <c r="AG170">
        <v>1875000</v>
      </c>
      <c r="AK170" s="18">
        <v>1500000</v>
      </c>
      <c r="AL170" s="18">
        <v>25</v>
      </c>
    </row>
    <row r="171" spans="1:38" x14ac:dyDescent="0.25">
      <c r="A171">
        <v>20</v>
      </c>
      <c r="B171">
        <v>70</v>
      </c>
      <c r="C171">
        <v>6</v>
      </c>
      <c r="D171">
        <v>20</v>
      </c>
      <c r="E171">
        <v>25</v>
      </c>
      <c r="F171">
        <v>1500000</v>
      </c>
      <c r="G171" s="13" t="s">
        <v>126</v>
      </c>
      <c r="J171" s="16">
        <v>1375000</v>
      </c>
      <c r="K171" s="16">
        <v>25</v>
      </c>
      <c r="AB171">
        <v>35</v>
      </c>
      <c r="AC171">
        <v>80</v>
      </c>
      <c r="AD171">
        <v>6</v>
      </c>
      <c r="AE171">
        <v>17.5</v>
      </c>
      <c r="AF171">
        <v>25</v>
      </c>
      <c r="AG171">
        <v>1375000</v>
      </c>
      <c r="AK171" s="16">
        <v>1500000</v>
      </c>
      <c r="AL171" s="16">
        <v>25</v>
      </c>
    </row>
    <row r="172" spans="1:38" x14ac:dyDescent="0.25">
      <c r="A172">
        <v>40</v>
      </c>
      <c r="B172">
        <v>80</v>
      </c>
      <c r="C172">
        <v>4</v>
      </c>
      <c r="D172">
        <v>17.5</v>
      </c>
      <c r="E172">
        <v>25</v>
      </c>
      <c r="F172">
        <v>1625000</v>
      </c>
      <c r="G172" s="13" t="s">
        <v>126</v>
      </c>
      <c r="J172" s="18">
        <v>875000</v>
      </c>
      <c r="K172" s="18">
        <v>12.5</v>
      </c>
      <c r="AB172">
        <v>40</v>
      </c>
      <c r="AC172">
        <v>80</v>
      </c>
      <c r="AD172">
        <v>6</v>
      </c>
      <c r="AE172">
        <v>17.5</v>
      </c>
      <c r="AF172">
        <v>12.5</v>
      </c>
      <c r="AG172">
        <v>875000</v>
      </c>
      <c r="AK172" s="18">
        <v>1625000</v>
      </c>
      <c r="AL172" s="18">
        <v>25</v>
      </c>
    </row>
    <row r="173" spans="1:38" x14ac:dyDescent="0.25">
      <c r="A173">
        <v>30</v>
      </c>
      <c r="B173">
        <v>75</v>
      </c>
      <c r="C173">
        <v>6</v>
      </c>
      <c r="D173">
        <v>17.5</v>
      </c>
      <c r="E173">
        <v>25</v>
      </c>
      <c r="F173">
        <v>1625000</v>
      </c>
      <c r="G173" s="13" t="s">
        <v>126</v>
      </c>
      <c r="J173" s="16">
        <v>3125000</v>
      </c>
      <c r="K173" s="16">
        <v>75</v>
      </c>
      <c r="AB173">
        <v>20</v>
      </c>
      <c r="AC173">
        <v>85</v>
      </c>
      <c r="AD173">
        <v>6</v>
      </c>
      <c r="AE173">
        <v>17.5</v>
      </c>
      <c r="AF173">
        <v>75</v>
      </c>
      <c r="AG173">
        <v>3125000</v>
      </c>
      <c r="AK173" s="16">
        <v>1625000</v>
      </c>
      <c r="AL173" s="16">
        <v>25</v>
      </c>
    </row>
    <row r="174" spans="1:38" x14ac:dyDescent="0.25">
      <c r="A174">
        <v>20</v>
      </c>
      <c r="B174">
        <v>70</v>
      </c>
      <c r="C174">
        <v>8</v>
      </c>
      <c r="D174">
        <v>17.5</v>
      </c>
      <c r="E174">
        <v>25</v>
      </c>
      <c r="F174">
        <v>1625000</v>
      </c>
      <c r="G174" s="13" t="s">
        <v>126</v>
      </c>
      <c r="J174" s="18">
        <v>2625000</v>
      </c>
      <c r="K174" s="18">
        <v>62.5</v>
      </c>
      <c r="AB174">
        <v>25</v>
      </c>
      <c r="AC174">
        <v>85</v>
      </c>
      <c r="AD174">
        <v>6</v>
      </c>
      <c r="AE174">
        <v>17.5</v>
      </c>
      <c r="AF174">
        <v>62.5</v>
      </c>
      <c r="AG174">
        <v>2625000</v>
      </c>
      <c r="AK174" s="18">
        <v>1625000</v>
      </c>
      <c r="AL174" s="18">
        <v>25</v>
      </c>
    </row>
    <row r="175" spans="1:38" x14ac:dyDescent="0.25">
      <c r="A175">
        <v>40</v>
      </c>
      <c r="B175">
        <v>80</v>
      </c>
      <c r="C175">
        <v>6</v>
      </c>
      <c r="D175">
        <v>15</v>
      </c>
      <c r="E175">
        <v>25</v>
      </c>
      <c r="F175">
        <v>1750000</v>
      </c>
      <c r="G175" s="13" t="s">
        <v>126</v>
      </c>
      <c r="J175" s="16">
        <v>2125000</v>
      </c>
      <c r="K175" s="16">
        <v>50</v>
      </c>
      <c r="AB175">
        <v>30</v>
      </c>
      <c r="AC175">
        <v>85</v>
      </c>
      <c r="AD175">
        <v>6</v>
      </c>
      <c r="AE175">
        <v>17.5</v>
      </c>
      <c r="AF175">
        <v>50</v>
      </c>
      <c r="AG175">
        <v>2125000</v>
      </c>
      <c r="AK175" s="16">
        <v>1750000</v>
      </c>
      <c r="AL175" s="16">
        <v>25</v>
      </c>
    </row>
    <row r="176" spans="1:38" x14ac:dyDescent="0.25">
      <c r="A176">
        <v>30</v>
      </c>
      <c r="B176">
        <v>75</v>
      </c>
      <c r="C176">
        <v>8</v>
      </c>
      <c r="D176">
        <v>15</v>
      </c>
      <c r="E176">
        <v>25</v>
      </c>
      <c r="F176">
        <v>1750000</v>
      </c>
      <c r="G176" s="13" t="s">
        <v>126</v>
      </c>
      <c r="J176" s="18">
        <v>1625000</v>
      </c>
      <c r="K176" s="18">
        <v>37.5</v>
      </c>
      <c r="AB176">
        <v>35</v>
      </c>
      <c r="AC176">
        <v>85</v>
      </c>
      <c r="AD176">
        <v>6</v>
      </c>
      <c r="AE176">
        <v>17.5</v>
      </c>
      <c r="AF176">
        <v>37.5</v>
      </c>
      <c r="AG176">
        <v>1625000</v>
      </c>
      <c r="AK176" s="18">
        <v>1750000</v>
      </c>
      <c r="AL176" s="18">
        <v>25</v>
      </c>
    </row>
    <row r="177" spans="1:38" x14ac:dyDescent="0.25">
      <c r="A177">
        <v>20</v>
      </c>
      <c r="B177">
        <v>70</v>
      </c>
      <c r="C177">
        <v>10</v>
      </c>
      <c r="D177">
        <v>15</v>
      </c>
      <c r="E177">
        <v>25</v>
      </c>
      <c r="F177">
        <v>1750000</v>
      </c>
      <c r="G177" s="13" t="s">
        <v>126</v>
      </c>
      <c r="J177" s="16">
        <v>1125000</v>
      </c>
      <c r="K177" s="16">
        <v>25</v>
      </c>
      <c r="AB177">
        <v>40</v>
      </c>
      <c r="AC177">
        <v>85</v>
      </c>
      <c r="AD177">
        <v>6</v>
      </c>
      <c r="AE177">
        <v>17.5</v>
      </c>
      <c r="AF177">
        <v>25</v>
      </c>
      <c r="AG177">
        <v>1125000</v>
      </c>
      <c r="AK177" s="16">
        <v>1750000</v>
      </c>
      <c r="AL177" s="16">
        <v>25</v>
      </c>
    </row>
    <row r="178" spans="1:38" x14ac:dyDescent="0.25">
      <c r="A178">
        <v>25</v>
      </c>
      <c r="B178">
        <v>70</v>
      </c>
      <c r="C178">
        <v>4</v>
      </c>
      <c r="D178">
        <v>20</v>
      </c>
      <c r="E178">
        <v>25</v>
      </c>
      <c r="F178">
        <v>1750000</v>
      </c>
      <c r="G178" s="13" t="s">
        <v>126</v>
      </c>
      <c r="J178" s="18">
        <v>1375000</v>
      </c>
      <c r="K178" s="18">
        <v>12.5</v>
      </c>
      <c r="AB178">
        <v>20</v>
      </c>
      <c r="AC178">
        <v>65</v>
      </c>
      <c r="AD178">
        <v>8</v>
      </c>
      <c r="AE178">
        <v>17.5</v>
      </c>
      <c r="AF178">
        <v>12.5</v>
      </c>
      <c r="AG178">
        <v>1375000</v>
      </c>
      <c r="AK178" s="18">
        <v>1750000</v>
      </c>
      <c r="AL178" s="18">
        <v>25</v>
      </c>
    </row>
    <row r="179" spans="1:38" x14ac:dyDescent="0.25">
      <c r="A179">
        <v>35</v>
      </c>
      <c r="B179">
        <v>75</v>
      </c>
      <c r="C179">
        <v>4</v>
      </c>
      <c r="D179">
        <v>17.5</v>
      </c>
      <c r="E179">
        <v>25</v>
      </c>
      <c r="F179">
        <v>1875000</v>
      </c>
      <c r="G179" s="13" t="s">
        <v>126</v>
      </c>
      <c r="J179" s="16">
        <v>875000</v>
      </c>
      <c r="K179" s="16">
        <v>0</v>
      </c>
      <c r="AB179">
        <v>25</v>
      </c>
      <c r="AC179">
        <v>65</v>
      </c>
      <c r="AD179">
        <v>8</v>
      </c>
      <c r="AE179">
        <v>17.5</v>
      </c>
      <c r="AF179">
        <v>0</v>
      </c>
      <c r="AG179">
        <v>875000</v>
      </c>
      <c r="AK179" s="16">
        <v>1875000</v>
      </c>
      <c r="AL179" s="16">
        <v>25</v>
      </c>
    </row>
    <row r="180" spans="1:38" x14ac:dyDescent="0.25">
      <c r="A180">
        <v>25</v>
      </c>
      <c r="B180">
        <v>70</v>
      </c>
      <c r="C180">
        <v>6</v>
      </c>
      <c r="D180">
        <v>17.5</v>
      </c>
      <c r="E180">
        <v>25</v>
      </c>
      <c r="F180">
        <v>1875000</v>
      </c>
      <c r="G180" s="13" t="s">
        <v>126</v>
      </c>
      <c r="J180" s="18">
        <v>375000</v>
      </c>
      <c r="K180" s="18">
        <v>-12.5</v>
      </c>
      <c r="AB180">
        <v>30</v>
      </c>
      <c r="AC180">
        <v>65</v>
      </c>
      <c r="AD180">
        <v>8</v>
      </c>
      <c r="AE180">
        <v>17.5</v>
      </c>
      <c r="AF180">
        <v>-12.5</v>
      </c>
      <c r="AG180">
        <v>375000</v>
      </c>
      <c r="AK180" s="18">
        <v>1875000</v>
      </c>
      <c r="AL180" s="18">
        <v>25</v>
      </c>
    </row>
    <row r="181" spans="1:38" x14ac:dyDescent="0.25">
      <c r="A181">
        <v>35</v>
      </c>
      <c r="B181">
        <v>75</v>
      </c>
      <c r="C181">
        <v>6</v>
      </c>
      <c r="D181">
        <v>15</v>
      </c>
      <c r="E181">
        <v>25</v>
      </c>
      <c r="F181">
        <v>2000000</v>
      </c>
      <c r="G181" s="13" t="s">
        <v>126</v>
      </c>
      <c r="J181" s="16">
        <v>-125000</v>
      </c>
      <c r="K181" s="16">
        <v>-25</v>
      </c>
      <c r="AB181">
        <v>35</v>
      </c>
      <c r="AC181">
        <v>65</v>
      </c>
      <c r="AD181">
        <v>8</v>
      </c>
      <c r="AE181">
        <v>17.5</v>
      </c>
      <c r="AF181">
        <v>-25</v>
      </c>
      <c r="AG181">
        <v>-125000</v>
      </c>
      <c r="AK181" s="16">
        <v>2000000</v>
      </c>
      <c r="AL181" s="16">
        <v>25</v>
      </c>
    </row>
    <row r="182" spans="1:38" x14ac:dyDescent="0.25">
      <c r="A182">
        <v>25</v>
      </c>
      <c r="B182">
        <v>70</v>
      </c>
      <c r="C182">
        <v>8</v>
      </c>
      <c r="D182">
        <v>15</v>
      </c>
      <c r="E182">
        <v>25</v>
      </c>
      <c r="F182">
        <v>2000000</v>
      </c>
      <c r="G182" s="13" t="s">
        <v>126</v>
      </c>
      <c r="J182" s="18">
        <v>-625000</v>
      </c>
      <c r="K182" s="18">
        <v>-37.5</v>
      </c>
      <c r="AB182">
        <v>40</v>
      </c>
      <c r="AC182">
        <v>65</v>
      </c>
      <c r="AD182">
        <v>8</v>
      </c>
      <c r="AE182">
        <v>17.5</v>
      </c>
      <c r="AF182">
        <v>-37.5</v>
      </c>
      <c r="AG182">
        <v>-625000</v>
      </c>
      <c r="AK182" s="18">
        <v>2000000</v>
      </c>
      <c r="AL182" s="18">
        <v>25</v>
      </c>
    </row>
    <row r="183" spans="1:38" x14ac:dyDescent="0.25">
      <c r="A183">
        <v>20</v>
      </c>
      <c r="B183">
        <v>65</v>
      </c>
      <c r="C183">
        <v>4</v>
      </c>
      <c r="D183">
        <v>20</v>
      </c>
      <c r="E183">
        <v>25</v>
      </c>
      <c r="F183">
        <v>2000000</v>
      </c>
      <c r="G183" s="13" t="s">
        <v>126</v>
      </c>
      <c r="J183" s="16">
        <v>1625000</v>
      </c>
      <c r="K183" s="16">
        <v>25</v>
      </c>
      <c r="AB183">
        <v>20</v>
      </c>
      <c r="AC183">
        <v>70</v>
      </c>
      <c r="AD183">
        <v>8</v>
      </c>
      <c r="AE183">
        <v>17.5</v>
      </c>
      <c r="AF183">
        <v>25</v>
      </c>
      <c r="AG183">
        <v>1625000</v>
      </c>
      <c r="AK183" s="16">
        <v>2000000</v>
      </c>
      <c r="AL183" s="16">
        <v>25</v>
      </c>
    </row>
    <row r="184" spans="1:38" x14ac:dyDescent="0.25">
      <c r="A184">
        <v>30</v>
      </c>
      <c r="B184">
        <v>70</v>
      </c>
      <c r="C184">
        <v>4</v>
      </c>
      <c r="D184">
        <v>17.5</v>
      </c>
      <c r="E184">
        <v>25</v>
      </c>
      <c r="F184">
        <v>2125000</v>
      </c>
      <c r="G184" s="13" t="s">
        <v>126</v>
      </c>
      <c r="J184" s="18">
        <v>1125000</v>
      </c>
      <c r="K184" s="18">
        <v>12.5</v>
      </c>
      <c r="AB184">
        <v>25</v>
      </c>
      <c r="AC184">
        <v>70</v>
      </c>
      <c r="AD184">
        <v>8</v>
      </c>
      <c r="AE184">
        <v>17.5</v>
      </c>
      <c r="AF184">
        <v>12.5</v>
      </c>
      <c r="AG184">
        <v>1125000</v>
      </c>
      <c r="AK184" s="18">
        <v>2125000</v>
      </c>
      <c r="AL184" s="18">
        <v>25</v>
      </c>
    </row>
    <row r="185" spans="1:38" x14ac:dyDescent="0.25">
      <c r="A185">
        <v>20</v>
      </c>
      <c r="B185">
        <v>65</v>
      </c>
      <c r="C185">
        <v>6</v>
      </c>
      <c r="D185">
        <v>17.5</v>
      </c>
      <c r="E185">
        <v>25</v>
      </c>
      <c r="F185">
        <v>2125000</v>
      </c>
      <c r="G185" s="13" t="s">
        <v>126</v>
      </c>
      <c r="J185" s="16">
        <v>625000</v>
      </c>
      <c r="K185" s="16">
        <v>0</v>
      </c>
      <c r="AB185">
        <v>30</v>
      </c>
      <c r="AC185">
        <v>70</v>
      </c>
      <c r="AD185">
        <v>8</v>
      </c>
      <c r="AE185">
        <v>17.5</v>
      </c>
      <c r="AF185">
        <v>0</v>
      </c>
      <c r="AG185">
        <v>625000</v>
      </c>
      <c r="AK185" s="16">
        <v>2125000</v>
      </c>
      <c r="AL185" s="16">
        <v>25</v>
      </c>
    </row>
    <row r="186" spans="1:38" x14ac:dyDescent="0.25">
      <c r="A186">
        <v>40</v>
      </c>
      <c r="B186">
        <v>75</v>
      </c>
      <c r="C186">
        <v>4</v>
      </c>
      <c r="D186">
        <v>15</v>
      </c>
      <c r="E186">
        <v>25</v>
      </c>
      <c r="F186">
        <v>2250000</v>
      </c>
      <c r="G186" s="13" t="s">
        <v>126</v>
      </c>
      <c r="J186" s="18">
        <v>125000</v>
      </c>
      <c r="K186" s="18">
        <v>-12.5</v>
      </c>
      <c r="AB186">
        <v>35</v>
      </c>
      <c r="AC186">
        <v>70</v>
      </c>
      <c r="AD186">
        <v>8</v>
      </c>
      <c r="AE186">
        <v>17.5</v>
      </c>
      <c r="AF186">
        <v>-12.5</v>
      </c>
      <c r="AG186">
        <v>125000</v>
      </c>
      <c r="AK186" s="18">
        <v>2250000</v>
      </c>
      <c r="AL186" s="18">
        <v>25</v>
      </c>
    </row>
    <row r="187" spans="1:38" x14ac:dyDescent="0.25">
      <c r="A187">
        <v>30</v>
      </c>
      <c r="B187">
        <v>70</v>
      </c>
      <c r="C187">
        <v>6</v>
      </c>
      <c r="D187">
        <v>15</v>
      </c>
      <c r="E187">
        <v>25</v>
      </c>
      <c r="F187">
        <v>2250000</v>
      </c>
      <c r="G187" s="13" t="s">
        <v>126</v>
      </c>
      <c r="J187" s="16">
        <v>-375000</v>
      </c>
      <c r="K187" s="16">
        <v>-25</v>
      </c>
      <c r="AB187">
        <v>40</v>
      </c>
      <c r="AC187">
        <v>70</v>
      </c>
      <c r="AD187">
        <v>8</v>
      </c>
      <c r="AE187">
        <v>17.5</v>
      </c>
      <c r="AF187">
        <v>-25</v>
      </c>
      <c r="AG187">
        <v>-375000</v>
      </c>
      <c r="AK187" s="16">
        <v>2250000</v>
      </c>
      <c r="AL187" s="16">
        <v>25</v>
      </c>
    </row>
    <row r="188" spans="1:38" x14ac:dyDescent="0.25">
      <c r="A188">
        <v>20</v>
      </c>
      <c r="B188">
        <v>65</v>
      </c>
      <c r="C188">
        <v>8</v>
      </c>
      <c r="D188">
        <v>15</v>
      </c>
      <c r="E188">
        <v>25</v>
      </c>
      <c r="F188">
        <v>2250000</v>
      </c>
      <c r="G188" s="13" t="s">
        <v>126</v>
      </c>
      <c r="J188" s="18">
        <v>1875000</v>
      </c>
      <c r="K188" s="18">
        <v>37.5</v>
      </c>
      <c r="AB188">
        <v>20</v>
      </c>
      <c r="AC188">
        <v>75</v>
      </c>
      <c r="AD188">
        <v>8</v>
      </c>
      <c r="AE188">
        <v>17.5</v>
      </c>
      <c r="AF188">
        <v>37.5</v>
      </c>
      <c r="AG188">
        <v>1875000</v>
      </c>
      <c r="AK188" s="18">
        <v>2250000</v>
      </c>
      <c r="AL188" s="18">
        <v>25</v>
      </c>
    </row>
    <row r="189" spans="1:38" x14ac:dyDescent="0.25">
      <c r="A189">
        <v>25</v>
      </c>
      <c r="B189">
        <v>65</v>
      </c>
      <c r="C189">
        <v>4</v>
      </c>
      <c r="D189">
        <v>17.5</v>
      </c>
      <c r="E189">
        <v>25</v>
      </c>
      <c r="F189">
        <v>2375000</v>
      </c>
      <c r="G189" s="13" t="s">
        <v>126</v>
      </c>
      <c r="J189" s="16">
        <v>1375000</v>
      </c>
      <c r="K189" s="16">
        <v>25</v>
      </c>
      <c r="AB189">
        <v>25</v>
      </c>
      <c r="AC189">
        <v>75</v>
      </c>
      <c r="AD189">
        <v>8</v>
      </c>
      <c r="AE189">
        <v>17.5</v>
      </c>
      <c r="AF189">
        <v>25</v>
      </c>
      <c r="AG189">
        <v>1375000</v>
      </c>
      <c r="AK189" s="16">
        <v>2375000</v>
      </c>
      <c r="AL189" s="16">
        <v>25</v>
      </c>
    </row>
    <row r="190" spans="1:38" x14ac:dyDescent="0.25">
      <c r="A190">
        <v>35</v>
      </c>
      <c r="B190">
        <v>70</v>
      </c>
      <c r="C190">
        <v>4</v>
      </c>
      <c r="D190">
        <v>15</v>
      </c>
      <c r="E190">
        <v>25</v>
      </c>
      <c r="F190">
        <v>2500000</v>
      </c>
      <c r="G190" s="13" t="s">
        <v>126</v>
      </c>
      <c r="J190" s="18">
        <v>875000</v>
      </c>
      <c r="K190" s="18">
        <v>12.5</v>
      </c>
      <c r="AB190">
        <v>30</v>
      </c>
      <c r="AC190">
        <v>75</v>
      </c>
      <c r="AD190">
        <v>8</v>
      </c>
      <c r="AE190">
        <v>17.5</v>
      </c>
      <c r="AF190">
        <v>12.5</v>
      </c>
      <c r="AG190">
        <v>875000</v>
      </c>
      <c r="AK190" s="18">
        <v>2500000</v>
      </c>
      <c r="AL190" s="18">
        <v>25</v>
      </c>
    </row>
    <row r="191" spans="1:38" x14ac:dyDescent="0.25">
      <c r="A191">
        <v>25</v>
      </c>
      <c r="B191">
        <v>65</v>
      </c>
      <c r="C191">
        <v>6</v>
      </c>
      <c r="D191">
        <v>15</v>
      </c>
      <c r="E191">
        <v>25</v>
      </c>
      <c r="F191">
        <v>2500000</v>
      </c>
      <c r="G191" s="13" t="s">
        <v>126</v>
      </c>
      <c r="J191" s="16">
        <v>375000</v>
      </c>
      <c r="K191" s="16">
        <v>0</v>
      </c>
      <c r="AB191">
        <v>35</v>
      </c>
      <c r="AC191">
        <v>75</v>
      </c>
      <c r="AD191">
        <v>8</v>
      </c>
      <c r="AE191">
        <v>17.5</v>
      </c>
      <c r="AF191">
        <v>0</v>
      </c>
      <c r="AG191">
        <v>375000</v>
      </c>
      <c r="AK191" s="16">
        <v>2500000</v>
      </c>
      <c r="AL191" s="16">
        <v>25</v>
      </c>
    </row>
    <row r="192" spans="1:38" x14ac:dyDescent="0.25">
      <c r="A192">
        <v>30</v>
      </c>
      <c r="B192">
        <v>65</v>
      </c>
      <c r="C192">
        <v>4</v>
      </c>
      <c r="D192">
        <v>15</v>
      </c>
      <c r="E192">
        <v>25</v>
      </c>
      <c r="F192">
        <v>2750000</v>
      </c>
      <c r="G192" s="13" t="s">
        <v>126</v>
      </c>
      <c r="J192" s="18">
        <v>-125000</v>
      </c>
      <c r="K192" s="18">
        <v>-12.5</v>
      </c>
      <c r="AB192">
        <v>40</v>
      </c>
      <c r="AC192">
        <v>75</v>
      </c>
      <c r="AD192">
        <v>8</v>
      </c>
      <c r="AE192">
        <v>17.5</v>
      </c>
      <c r="AF192">
        <v>-12.5</v>
      </c>
      <c r="AG192">
        <v>-125000</v>
      </c>
      <c r="AK192" s="18">
        <v>2750000</v>
      </c>
      <c r="AL192" s="18">
        <v>25</v>
      </c>
    </row>
    <row r="193" spans="1:38" x14ac:dyDescent="0.25">
      <c r="A193">
        <v>20</v>
      </c>
      <c r="B193">
        <v>85</v>
      </c>
      <c r="C193">
        <v>10</v>
      </c>
      <c r="D193">
        <v>25</v>
      </c>
      <c r="E193">
        <v>12.5</v>
      </c>
      <c r="F193">
        <v>-1000000</v>
      </c>
      <c r="G193" s="13" t="s">
        <v>126</v>
      </c>
      <c r="J193" s="16">
        <v>2125000</v>
      </c>
      <c r="K193" s="16">
        <v>50</v>
      </c>
      <c r="AB193">
        <v>20</v>
      </c>
      <c r="AC193">
        <v>80</v>
      </c>
      <c r="AD193">
        <v>8</v>
      </c>
      <c r="AE193">
        <v>17.5</v>
      </c>
      <c r="AF193">
        <v>50</v>
      </c>
      <c r="AG193">
        <v>2125000</v>
      </c>
      <c r="AK193" s="16">
        <v>-1000000</v>
      </c>
      <c r="AL193" s="16">
        <v>12.5</v>
      </c>
    </row>
    <row r="194" spans="1:38" x14ac:dyDescent="0.25">
      <c r="A194">
        <v>20</v>
      </c>
      <c r="B194">
        <v>85</v>
      </c>
      <c r="C194">
        <v>12</v>
      </c>
      <c r="D194">
        <v>22.5</v>
      </c>
      <c r="E194">
        <v>12.5</v>
      </c>
      <c r="F194">
        <v>-875000</v>
      </c>
      <c r="G194" s="13" t="s">
        <v>126</v>
      </c>
      <c r="J194" s="18">
        <v>1625000</v>
      </c>
      <c r="K194" s="18">
        <v>37.5</v>
      </c>
      <c r="AB194">
        <v>25</v>
      </c>
      <c r="AC194">
        <v>80</v>
      </c>
      <c r="AD194">
        <v>8</v>
      </c>
      <c r="AE194">
        <v>17.5</v>
      </c>
      <c r="AF194">
        <v>37.5</v>
      </c>
      <c r="AG194">
        <v>1625000</v>
      </c>
      <c r="AK194" s="18">
        <v>-875000</v>
      </c>
      <c r="AL194" s="18">
        <v>12.5</v>
      </c>
    </row>
    <row r="195" spans="1:38" x14ac:dyDescent="0.25">
      <c r="A195">
        <v>25</v>
      </c>
      <c r="B195">
        <v>85</v>
      </c>
      <c r="C195">
        <v>8</v>
      </c>
      <c r="D195">
        <v>25</v>
      </c>
      <c r="E195">
        <v>12.5</v>
      </c>
      <c r="F195">
        <v>-750000</v>
      </c>
      <c r="G195" s="13" t="s">
        <v>126</v>
      </c>
      <c r="J195" s="16">
        <v>1125000</v>
      </c>
      <c r="K195" s="16">
        <v>25</v>
      </c>
      <c r="AB195">
        <v>30</v>
      </c>
      <c r="AC195">
        <v>80</v>
      </c>
      <c r="AD195">
        <v>8</v>
      </c>
      <c r="AE195">
        <v>17.5</v>
      </c>
      <c r="AF195">
        <v>25</v>
      </c>
      <c r="AG195">
        <v>1125000</v>
      </c>
      <c r="AK195" s="16">
        <v>-750000</v>
      </c>
      <c r="AL195" s="16">
        <v>12.5</v>
      </c>
    </row>
    <row r="196" spans="1:38" x14ac:dyDescent="0.25">
      <c r="A196">
        <v>25</v>
      </c>
      <c r="B196">
        <v>85</v>
      </c>
      <c r="C196">
        <v>10</v>
      </c>
      <c r="D196">
        <v>22.5</v>
      </c>
      <c r="E196">
        <v>12.5</v>
      </c>
      <c r="F196">
        <v>-625000</v>
      </c>
      <c r="G196" s="13" t="s">
        <v>126</v>
      </c>
      <c r="J196" s="18">
        <v>625000</v>
      </c>
      <c r="K196" s="18">
        <v>12.5</v>
      </c>
      <c r="AB196">
        <v>35</v>
      </c>
      <c r="AC196">
        <v>80</v>
      </c>
      <c r="AD196">
        <v>8</v>
      </c>
      <c r="AE196">
        <v>17.5</v>
      </c>
      <c r="AF196">
        <v>12.5</v>
      </c>
      <c r="AG196">
        <v>625000</v>
      </c>
      <c r="AK196" s="18">
        <v>-625000</v>
      </c>
      <c r="AL196" s="18">
        <v>12.5</v>
      </c>
    </row>
    <row r="197" spans="1:38" x14ac:dyDescent="0.25">
      <c r="A197">
        <v>25</v>
      </c>
      <c r="B197">
        <v>85</v>
      </c>
      <c r="C197">
        <v>12</v>
      </c>
      <c r="D197">
        <v>20</v>
      </c>
      <c r="E197">
        <v>12.5</v>
      </c>
      <c r="F197">
        <v>-500000</v>
      </c>
      <c r="G197" s="13" t="s">
        <v>126</v>
      </c>
      <c r="J197" s="16">
        <v>125000</v>
      </c>
      <c r="K197" s="16">
        <v>0</v>
      </c>
      <c r="AB197">
        <v>40</v>
      </c>
      <c r="AC197">
        <v>80</v>
      </c>
      <c r="AD197">
        <v>8</v>
      </c>
      <c r="AE197">
        <v>17.5</v>
      </c>
      <c r="AF197">
        <v>0</v>
      </c>
      <c r="AG197">
        <v>125000</v>
      </c>
      <c r="AK197" s="16">
        <v>-500000</v>
      </c>
      <c r="AL197" s="16">
        <v>12.5</v>
      </c>
    </row>
    <row r="198" spans="1:38" x14ac:dyDescent="0.25">
      <c r="A198">
        <v>30</v>
      </c>
      <c r="B198">
        <v>85</v>
      </c>
      <c r="C198">
        <v>6</v>
      </c>
      <c r="D198">
        <v>25</v>
      </c>
      <c r="E198">
        <v>12.5</v>
      </c>
      <c r="F198">
        <v>-500000</v>
      </c>
      <c r="G198" s="13" t="s">
        <v>126</v>
      </c>
      <c r="J198" s="18">
        <v>2375000</v>
      </c>
      <c r="K198" s="18">
        <v>62.5</v>
      </c>
      <c r="AB198">
        <v>20</v>
      </c>
      <c r="AC198">
        <v>85</v>
      </c>
      <c r="AD198">
        <v>8</v>
      </c>
      <c r="AE198">
        <v>17.5</v>
      </c>
      <c r="AF198">
        <v>62.5</v>
      </c>
      <c r="AG198">
        <v>2375000</v>
      </c>
      <c r="AK198" s="18">
        <v>-500000</v>
      </c>
      <c r="AL198" s="18">
        <v>12.5</v>
      </c>
    </row>
    <row r="199" spans="1:38" x14ac:dyDescent="0.25">
      <c r="A199">
        <v>20</v>
      </c>
      <c r="B199">
        <v>80</v>
      </c>
      <c r="C199">
        <v>8</v>
      </c>
      <c r="D199">
        <v>25</v>
      </c>
      <c r="E199">
        <v>12.5</v>
      </c>
      <c r="F199">
        <v>-500000</v>
      </c>
      <c r="G199" s="13" t="s">
        <v>126</v>
      </c>
      <c r="J199" s="16">
        <v>1875000</v>
      </c>
      <c r="K199" s="16">
        <v>50</v>
      </c>
      <c r="AB199">
        <v>25</v>
      </c>
      <c r="AC199">
        <v>85</v>
      </c>
      <c r="AD199">
        <v>8</v>
      </c>
      <c r="AE199">
        <v>17.5</v>
      </c>
      <c r="AF199">
        <v>50</v>
      </c>
      <c r="AG199">
        <v>1875000</v>
      </c>
      <c r="AK199" s="16">
        <v>-500000</v>
      </c>
      <c r="AL199" s="16">
        <v>12.5</v>
      </c>
    </row>
    <row r="200" spans="1:38" x14ac:dyDescent="0.25">
      <c r="A200">
        <v>30</v>
      </c>
      <c r="B200">
        <v>85</v>
      </c>
      <c r="C200">
        <v>8</v>
      </c>
      <c r="D200">
        <v>22.5</v>
      </c>
      <c r="E200">
        <v>12.5</v>
      </c>
      <c r="F200">
        <v>-375000</v>
      </c>
      <c r="G200" s="13" t="s">
        <v>126</v>
      </c>
      <c r="J200" s="18">
        <v>1375000</v>
      </c>
      <c r="K200" s="18">
        <v>37.5</v>
      </c>
      <c r="AB200">
        <v>30</v>
      </c>
      <c r="AC200">
        <v>85</v>
      </c>
      <c r="AD200">
        <v>8</v>
      </c>
      <c r="AE200">
        <v>17.5</v>
      </c>
      <c r="AF200">
        <v>37.5</v>
      </c>
      <c r="AG200">
        <v>1375000</v>
      </c>
      <c r="AK200" s="18">
        <v>-375000</v>
      </c>
      <c r="AL200" s="18">
        <v>12.5</v>
      </c>
    </row>
    <row r="201" spans="1:38" x14ac:dyDescent="0.25">
      <c r="A201">
        <v>20</v>
      </c>
      <c r="B201">
        <v>80</v>
      </c>
      <c r="C201">
        <v>10</v>
      </c>
      <c r="D201">
        <v>22.5</v>
      </c>
      <c r="E201">
        <v>12.5</v>
      </c>
      <c r="F201">
        <v>-375000</v>
      </c>
      <c r="G201" s="13" t="s">
        <v>126</v>
      </c>
      <c r="J201" s="16">
        <v>875000</v>
      </c>
      <c r="K201" s="16">
        <v>25</v>
      </c>
      <c r="AB201">
        <v>35</v>
      </c>
      <c r="AC201">
        <v>85</v>
      </c>
      <c r="AD201">
        <v>8</v>
      </c>
      <c r="AE201">
        <v>17.5</v>
      </c>
      <c r="AF201">
        <v>25</v>
      </c>
      <c r="AG201">
        <v>875000</v>
      </c>
      <c r="AK201" s="16">
        <v>-375000</v>
      </c>
      <c r="AL201" s="16">
        <v>12.5</v>
      </c>
    </row>
    <row r="202" spans="1:38" x14ac:dyDescent="0.25">
      <c r="A202">
        <v>30</v>
      </c>
      <c r="B202">
        <v>85</v>
      </c>
      <c r="C202">
        <v>10</v>
      </c>
      <c r="D202">
        <v>20</v>
      </c>
      <c r="E202">
        <v>12.5</v>
      </c>
      <c r="F202">
        <v>-250000</v>
      </c>
      <c r="G202" s="13" t="s">
        <v>126</v>
      </c>
      <c r="J202" s="18">
        <v>375000</v>
      </c>
      <c r="K202" s="18">
        <v>12.5</v>
      </c>
      <c r="AB202">
        <v>40</v>
      </c>
      <c r="AC202">
        <v>85</v>
      </c>
      <c r="AD202">
        <v>8</v>
      </c>
      <c r="AE202">
        <v>17.5</v>
      </c>
      <c r="AF202">
        <v>12.5</v>
      </c>
      <c r="AG202">
        <v>375000</v>
      </c>
      <c r="AK202" s="18">
        <v>-250000</v>
      </c>
      <c r="AL202" s="18">
        <v>12.5</v>
      </c>
    </row>
    <row r="203" spans="1:38" x14ac:dyDescent="0.25">
      <c r="A203">
        <v>20</v>
      </c>
      <c r="B203">
        <v>80</v>
      </c>
      <c r="C203">
        <v>12</v>
      </c>
      <c r="D203">
        <v>20</v>
      </c>
      <c r="E203">
        <v>12.5</v>
      </c>
      <c r="F203">
        <v>-250000</v>
      </c>
      <c r="G203" s="13" t="s">
        <v>126</v>
      </c>
      <c r="J203" s="16">
        <v>625000</v>
      </c>
      <c r="K203" s="16">
        <v>0</v>
      </c>
      <c r="AB203">
        <v>20</v>
      </c>
      <c r="AC203">
        <v>65</v>
      </c>
      <c r="AD203">
        <v>10</v>
      </c>
      <c r="AE203">
        <v>17.5</v>
      </c>
      <c r="AF203">
        <v>0</v>
      </c>
      <c r="AG203">
        <v>625000</v>
      </c>
      <c r="AK203" s="16">
        <v>-250000</v>
      </c>
      <c r="AL203" s="16">
        <v>12.5</v>
      </c>
    </row>
    <row r="204" spans="1:38" x14ac:dyDescent="0.25">
      <c r="A204">
        <v>35</v>
      </c>
      <c r="B204">
        <v>85</v>
      </c>
      <c r="C204">
        <v>4</v>
      </c>
      <c r="D204">
        <v>25</v>
      </c>
      <c r="E204">
        <v>12.5</v>
      </c>
      <c r="F204">
        <v>-250000</v>
      </c>
      <c r="G204" s="13" t="s">
        <v>126</v>
      </c>
      <c r="J204" s="18">
        <v>125000</v>
      </c>
      <c r="K204" s="18">
        <v>-12.5</v>
      </c>
      <c r="AB204">
        <v>25</v>
      </c>
      <c r="AC204">
        <v>65</v>
      </c>
      <c r="AD204">
        <v>10</v>
      </c>
      <c r="AE204">
        <v>17.5</v>
      </c>
      <c r="AF204">
        <v>-12.5</v>
      </c>
      <c r="AG204">
        <v>125000</v>
      </c>
      <c r="AK204" s="18">
        <v>-250000</v>
      </c>
      <c r="AL204" s="18">
        <v>12.5</v>
      </c>
    </row>
    <row r="205" spans="1:38" x14ac:dyDescent="0.25">
      <c r="A205">
        <v>25</v>
      </c>
      <c r="B205">
        <v>80</v>
      </c>
      <c r="C205">
        <v>6</v>
      </c>
      <c r="D205">
        <v>25</v>
      </c>
      <c r="E205">
        <v>12.5</v>
      </c>
      <c r="F205">
        <v>-250000</v>
      </c>
      <c r="G205" s="13" t="s">
        <v>126</v>
      </c>
      <c r="J205" s="16">
        <v>-375000</v>
      </c>
      <c r="K205" s="16">
        <v>-25</v>
      </c>
      <c r="AB205">
        <v>30</v>
      </c>
      <c r="AC205">
        <v>65</v>
      </c>
      <c r="AD205">
        <v>10</v>
      </c>
      <c r="AE205">
        <v>17.5</v>
      </c>
      <c r="AF205">
        <v>-25</v>
      </c>
      <c r="AG205">
        <v>-375000</v>
      </c>
      <c r="AK205" s="16">
        <v>-250000</v>
      </c>
      <c r="AL205" s="16">
        <v>12.5</v>
      </c>
    </row>
    <row r="206" spans="1:38" x14ac:dyDescent="0.25">
      <c r="A206">
        <v>30</v>
      </c>
      <c r="B206">
        <v>85</v>
      </c>
      <c r="C206">
        <v>12</v>
      </c>
      <c r="D206">
        <v>17.5</v>
      </c>
      <c r="E206">
        <v>12.5</v>
      </c>
      <c r="F206">
        <v>-125000</v>
      </c>
      <c r="G206" s="13" t="s">
        <v>126</v>
      </c>
      <c r="J206" s="18">
        <v>-875000</v>
      </c>
      <c r="K206" s="18">
        <v>-37.5</v>
      </c>
      <c r="AB206">
        <v>35</v>
      </c>
      <c r="AC206">
        <v>65</v>
      </c>
      <c r="AD206">
        <v>10</v>
      </c>
      <c r="AE206">
        <v>17.5</v>
      </c>
      <c r="AF206">
        <v>-37.5</v>
      </c>
      <c r="AG206">
        <v>-875000</v>
      </c>
      <c r="AK206" s="18">
        <v>-125000</v>
      </c>
      <c r="AL206" s="18">
        <v>12.5</v>
      </c>
    </row>
    <row r="207" spans="1:38" x14ac:dyDescent="0.25">
      <c r="A207">
        <v>35</v>
      </c>
      <c r="B207">
        <v>85</v>
      </c>
      <c r="C207">
        <v>6</v>
      </c>
      <c r="D207">
        <v>22.5</v>
      </c>
      <c r="E207">
        <v>12.5</v>
      </c>
      <c r="F207">
        <v>-125000</v>
      </c>
      <c r="G207" s="13" t="s">
        <v>126</v>
      </c>
      <c r="J207" s="16">
        <v>-1375000</v>
      </c>
      <c r="K207" s="16">
        <v>-50</v>
      </c>
      <c r="AB207">
        <v>40</v>
      </c>
      <c r="AC207">
        <v>65</v>
      </c>
      <c r="AD207">
        <v>10</v>
      </c>
      <c r="AE207">
        <v>17.5</v>
      </c>
      <c r="AF207">
        <v>-50</v>
      </c>
      <c r="AG207">
        <v>-1375000</v>
      </c>
      <c r="AK207" s="16">
        <v>-125000</v>
      </c>
      <c r="AL207" s="16">
        <v>12.5</v>
      </c>
    </row>
    <row r="208" spans="1:38" x14ac:dyDescent="0.25">
      <c r="A208">
        <v>25</v>
      </c>
      <c r="B208">
        <v>80</v>
      </c>
      <c r="C208">
        <v>8</v>
      </c>
      <c r="D208">
        <v>22.5</v>
      </c>
      <c r="E208">
        <v>12.5</v>
      </c>
      <c r="F208">
        <v>-125000</v>
      </c>
      <c r="G208" s="13" t="s">
        <v>126</v>
      </c>
      <c r="J208" s="18">
        <v>875000</v>
      </c>
      <c r="K208" s="18">
        <v>12.5</v>
      </c>
      <c r="AB208">
        <v>20</v>
      </c>
      <c r="AC208">
        <v>70</v>
      </c>
      <c r="AD208">
        <v>10</v>
      </c>
      <c r="AE208">
        <v>17.5</v>
      </c>
      <c r="AF208">
        <v>12.5</v>
      </c>
      <c r="AG208">
        <v>875000</v>
      </c>
      <c r="AK208" s="18">
        <v>-125000</v>
      </c>
      <c r="AL208" s="18">
        <v>12.5</v>
      </c>
    </row>
    <row r="209" spans="1:38" x14ac:dyDescent="0.25">
      <c r="A209">
        <v>35</v>
      </c>
      <c r="B209">
        <v>85</v>
      </c>
      <c r="C209">
        <v>8</v>
      </c>
      <c r="D209">
        <v>20</v>
      </c>
      <c r="E209">
        <v>12.5</v>
      </c>
      <c r="F209">
        <v>0</v>
      </c>
      <c r="G209" s="13" t="s">
        <v>126</v>
      </c>
      <c r="J209" s="16">
        <v>375000</v>
      </c>
      <c r="K209" s="16">
        <v>0</v>
      </c>
      <c r="AB209">
        <v>25</v>
      </c>
      <c r="AC209">
        <v>70</v>
      </c>
      <c r="AD209">
        <v>10</v>
      </c>
      <c r="AE209">
        <v>17.5</v>
      </c>
      <c r="AF209">
        <v>0</v>
      </c>
      <c r="AG209">
        <v>375000</v>
      </c>
      <c r="AK209" s="16">
        <v>0</v>
      </c>
      <c r="AL209" s="16">
        <v>12.5</v>
      </c>
    </row>
    <row r="210" spans="1:38" x14ac:dyDescent="0.25">
      <c r="A210">
        <v>25</v>
      </c>
      <c r="B210">
        <v>80</v>
      </c>
      <c r="C210">
        <v>10</v>
      </c>
      <c r="D210">
        <v>20</v>
      </c>
      <c r="E210">
        <v>12.5</v>
      </c>
      <c r="F210">
        <v>0</v>
      </c>
      <c r="G210" s="13" t="s">
        <v>126</v>
      </c>
      <c r="J210" s="18">
        <v>-125000</v>
      </c>
      <c r="K210" s="18">
        <v>-12.5</v>
      </c>
      <c r="AB210">
        <v>30</v>
      </c>
      <c r="AC210">
        <v>70</v>
      </c>
      <c r="AD210">
        <v>10</v>
      </c>
      <c r="AE210">
        <v>17.5</v>
      </c>
      <c r="AF210">
        <v>-12.5</v>
      </c>
      <c r="AG210">
        <v>-125000</v>
      </c>
      <c r="AK210" s="18">
        <v>0</v>
      </c>
      <c r="AL210" s="18">
        <v>12.5</v>
      </c>
    </row>
    <row r="211" spans="1:38" x14ac:dyDescent="0.25">
      <c r="A211">
        <v>30</v>
      </c>
      <c r="B211">
        <v>80</v>
      </c>
      <c r="C211">
        <v>4</v>
      </c>
      <c r="D211">
        <v>25</v>
      </c>
      <c r="E211">
        <v>12.5</v>
      </c>
      <c r="F211">
        <v>0</v>
      </c>
      <c r="G211" s="13" t="s">
        <v>126</v>
      </c>
      <c r="J211" s="16">
        <v>-625000</v>
      </c>
      <c r="K211" s="16">
        <v>-25</v>
      </c>
      <c r="AB211">
        <v>35</v>
      </c>
      <c r="AC211">
        <v>70</v>
      </c>
      <c r="AD211">
        <v>10</v>
      </c>
      <c r="AE211">
        <v>17.5</v>
      </c>
      <c r="AF211">
        <v>-25</v>
      </c>
      <c r="AG211">
        <v>-625000</v>
      </c>
      <c r="AK211" s="16">
        <v>0</v>
      </c>
      <c r="AL211" s="16">
        <v>12.5</v>
      </c>
    </row>
    <row r="212" spans="1:38" x14ac:dyDescent="0.25">
      <c r="A212">
        <v>20</v>
      </c>
      <c r="B212">
        <v>75</v>
      </c>
      <c r="C212">
        <v>6</v>
      </c>
      <c r="D212">
        <v>25</v>
      </c>
      <c r="E212">
        <v>12.5</v>
      </c>
      <c r="F212">
        <v>0</v>
      </c>
      <c r="G212" s="13" t="s">
        <v>126</v>
      </c>
      <c r="J212" s="18">
        <v>-1125000</v>
      </c>
      <c r="K212" s="18">
        <v>-37.5</v>
      </c>
      <c r="AB212">
        <v>40</v>
      </c>
      <c r="AC212">
        <v>70</v>
      </c>
      <c r="AD212">
        <v>10</v>
      </c>
      <c r="AE212">
        <v>17.5</v>
      </c>
      <c r="AF212">
        <v>-37.5</v>
      </c>
      <c r="AG212">
        <v>-1125000</v>
      </c>
      <c r="AK212" s="18">
        <v>0</v>
      </c>
      <c r="AL212" s="18">
        <v>12.5</v>
      </c>
    </row>
    <row r="213" spans="1:38" x14ac:dyDescent="0.25">
      <c r="A213">
        <v>35</v>
      </c>
      <c r="B213">
        <v>85</v>
      </c>
      <c r="C213">
        <v>10</v>
      </c>
      <c r="D213">
        <v>17.5</v>
      </c>
      <c r="E213">
        <v>12.5</v>
      </c>
      <c r="F213">
        <v>125000</v>
      </c>
      <c r="G213" s="13" t="s">
        <v>126</v>
      </c>
      <c r="J213" s="16">
        <v>1125000</v>
      </c>
      <c r="K213" s="16">
        <v>25</v>
      </c>
      <c r="AB213">
        <v>20</v>
      </c>
      <c r="AC213">
        <v>75</v>
      </c>
      <c r="AD213">
        <v>10</v>
      </c>
      <c r="AE213">
        <v>17.5</v>
      </c>
      <c r="AF213">
        <v>25</v>
      </c>
      <c r="AG213">
        <v>1125000</v>
      </c>
      <c r="AK213" s="16">
        <v>125000</v>
      </c>
      <c r="AL213" s="16">
        <v>12.5</v>
      </c>
    </row>
    <row r="214" spans="1:38" x14ac:dyDescent="0.25">
      <c r="A214">
        <v>25</v>
      </c>
      <c r="B214">
        <v>80</v>
      </c>
      <c r="C214">
        <v>12</v>
      </c>
      <c r="D214">
        <v>17.5</v>
      </c>
      <c r="E214">
        <v>12.5</v>
      </c>
      <c r="F214">
        <v>125000</v>
      </c>
      <c r="G214" s="13" t="s">
        <v>126</v>
      </c>
      <c r="J214" s="18">
        <v>625000</v>
      </c>
      <c r="K214" s="18">
        <v>12.5</v>
      </c>
      <c r="AB214">
        <v>25</v>
      </c>
      <c r="AC214">
        <v>75</v>
      </c>
      <c r="AD214">
        <v>10</v>
      </c>
      <c r="AE214">
        <v>17.5</v>
      </c>
      <c r="AF214">
        <v>12.5</v>
      </c>
      <c r="AG214">
        <v>625000</v>
      </c>
      <c r="AK214" s="18">
        <v>125000</v>
      </c>
      <c r="AL214" s="18">
        <v>12.5</v>
      </c>
    </row>
    <row r="215" spans="1:38" x14ac:dyDescent="0.25">
      <c r="A215">
        <v>40</v>
      </c>
      <c r="B215">
        <v>85</v>
      </c>
      <c r="C215">
        <v>4</v>
      </c>
      <c r="D215">
        <v>22.5</v>
      </c>
      <c r="E215">
        <v>12.5</v>
      </c>
      <c r="F215">
        <v>125000</v>
      </c>
      <c r="G215" s="13" t="s">
        <v>126</v>
      </c>
      <c r="J215" s="16">
        <v>125000</v>
      </c>
      <c r="K215" s="16">
        <v>0</v>
      </c>
      <c r="AB215">
        <v>30</v>
      </c>
      <c r="AC215">
        <v>75</v>
      </c>
      <c r="AD215">
        <v>10</v>
      </c>
      <c r="AE215">
        <v>17.5</v>
      </c>
      <c r="AF215">
        <v>0</v>
      </c>
      <c r="AG215">
        <v>125000</v>
      </c>
      <c r="AK215" s="16">
        <v>125000</v>
      </c>
      <c r="AL215" s="16">
        <v>12.5</v>
      </c>
    </row>
    <row r="216" spans="1:38" x14ac:dyDescent="0.25">
      <c r="A216">
        <v>30</v>
      </c>
      <c r="B216">
        <v>80</v>
      </c>
      <c r="C216">
        <v>6</v>
      </c>
      <c r="D216">
        <v>22.5</v>
      </c>
      <c r="E216">
        <v>12.5</v>
      </c>
      <c r="F216">
        <v>125000</v>
      </c>
      <c r="G216" s="13" t="s">
        <v>126</v>
      </c>
      <c r="J216" s="18">
        <v>-375000</v>
      </c>
      <c r="K216" s="18">
        <v>-12.5</v>
      </c>
      <c r="AB216">
        <v>35</v>
      </c>
      <c r="AC216">
        <v>75</v>
      </c>
      <c r="AD216">
        <v>10</v>
      </c>
      <c r="AE216">
        <v>17.5</v>
      </c>
      <c r="AF216">
        <v>-12.5</v>
      </c>
      <c r="AG216">
        <v>-375000</v>
      </c>
      <c r="AK216" s="18">
        <v>125000</v>
      </c>
      <c r="AL216" s="18">
        <v>12.5</v>
      </c>
    </row>
    <row r="217" spans="1:38" x14ac:dyDescent="0.25">
      <c r="A217">
        <v>20</v>
      </c>
      <c r="B217">
        <v>75</v>
      </c>
      <c r="C217">
        <v>8</v>
      </c>
      <c r="D217">
        <v>22.5</v>
      </c>
      <c r="E217">
        <v>12.5</v>
      </c>
      <c r="F217">
        <v>125000</v>
      </c>
      <c r="G217" s="13" t="s">
        <v>126</v>
      </c>
      <c r="J217" s="16">
        <v>-875000</v>
      </c>
      <c r="K217" s="16">
        <v>-25</v>
      </c>
      <c r="AB217">
        <v>40</v>
      </c>
      <c r="AC217">
        <v>75</v>
      </c>
      <c r="AD217">
        <v>10</v>
      </c>
      <c r="AE217">
        <v>17.5</v>
      </c>
      <c r="AF217">
        <v>-25</v>
      </c>
      <c r="AG217">
        <v>-875000</v>
      </c>
      <c r="AK217" s="16">
        <v>125000</v>
      </c>
      <c r="AL217" s="16">
        <v>12.5</v>
      </c>
    </row>
    <row r="218" spans="1:38" x14ac:dyDescent="0.25">
      <c r="A218">
        <v>35</v>
      </c>
      <c r="B218">
        <v>85</v>
      </c>
      <c r="C218">
        <v>12</v>
      </c>
      <c r="D218">
        <v>15</v>
      </c>
      <c r="E218">
        <v>12.5</v>
      </c>
      <c r="F218">
        <v>250000</v>
      </c>
      <c r="G218" s="13" t="s">
        <v>126</v>
      </c>
      <c r="J218" s="18">
        <v>1375000</v>
      </c>
      <c r="K218" s="18">
        <v>37.5</v>
      </c>
      <c r="AB218">
        <v>20</v>
      </c>
      <c r="AC218">
        <v>80</v>
      </c>
      <c r="AD218">
        <v>10</v>
      </c>
      <c r="AE218">
        <v>17.5</v>
      </c>
      <c r="AF218">
        <v>37.5</v>
      </c>
      <c r="AG218">
        <v>1375000</v>
      </c>
      <c r="AK218" s="18">
        <v>250000</v>
      </c>
      <c r="AL218" s="18">
        <v>12.5</v>
      </c>
    </row>
    <row r="219" spans="1:38" x14ac:dyDescent="0.25">
      <c r="A219">
        <v>40</v>
      </c>
      <c r="B219">
        <v>85</v>
      </c>
      <c r="C219">
        <v>6</v>
      </c>
      <c r="D219">
        <v>20</v>
      </c>
      <c r="E219">
        <v>12.5</v>
      </c>
      <c r="F219">
        <v>250000</v>
      </c>
      <c r="G219" s="13" t="s">
        <v>126</v>
      </c>
      <c r="J219" s="16">
        <v>875000</v>
      </c>
      <c r="K219" s="16">
        <v>25</v>
      </c>
      <c r="AB219">
        <v>25</v>
      </c>
      <c r="AC219">
        <v>80</v>
      </c>
      <c r="AD219">
        <v>10</v>
      </c>
      <c r="AE219">
        <v>17.5</v>
      </c>
      <c r="AF219">
        <v>25</v>
      </c>
      <c r="AG219">
        <v>875000</v>
      </c>
      <c r="AK219" s="16">
        <v>250000</v>
      </c>
      <c r="AL219" s="16">
        <v>12.5</v>
      </c>
    </row>
    <row r="220" spans="1:38" x14ac:dyDescent="0.25">
      <c r="A220">
        <v>30</v>
      </c>
      <c r="B220">
        <v>80</v>
      </c>
      <c r="C220">
        <v>8</v>
      </c>
      <c r="D220">
        <v>20</v>
      </c>
      <c r="E220">
        <v>12.5</v>
      </c>
      <c r="F220">
        <v>250000</v>
      </c>
      <c r="G220" s="13" t="s">
        <v>126</v>
      </c>
      <c r="J220" s="18">
        <v>375000</v>
      </c>
      <c r="K220" s="18">
        <v>12.5</v>
      </c>
      <c r="AB220">
        <v>30</v>
      </c>
      <c r="AC220">
        <v>80</v>
      </c>
      <c r="AD220">
        <v>10</v>
      </c>
      <c r="AE220">
        <v>17.5</v>
      </c>
      <c r="AF220">
        <v>12.5</v>
      </c>
      <c r="AG220">
        <v>375000</v>
      </c>
      <c r="AK220" s="18">
        <v>250000</v>
      </c>
      <c r="AL220" s="18">
        <v>12.5</v>
      </c>
    </row>
    <row r="221" spans="1:38" x14ac:dyDescent="0.25">
      <c r="A221">
        <v>20</v>
      </c>
      <c r="B221">
        <v>75</v>
      </c>
      <c r="C221">
        <v>10</v>
      </c>
      <c r="D221">
        <v>20</v>
      </c>
      <c r="E221">
        <v>12.5</v>
      </c>
      <c r="F221">
        <v>250000</v>
      </c>
      <c r="G221" s="13" t="s">
        <v>126</v>
      </c>
      <c r="J221" s="16">
        <v>-125000</v>
      </c>
      <c r="K221" s="16">
        <v>0</v>
      </c>
      <c r="AB221">
        <v>35</v>
      </c>
      <c r="AC221">
        <v>80</v>
      </c>
      <c r="AD221">
        <v>10</v>
      </c>
      <c r="AE221">
        <v>17.5</v>
      </c>
      <c r="AF221">
        <v>0</v>
      </c>
      <c r="AG221">
        <v>-125000</v>
      </c>
      <c r="AK221" s="16">
        <v>250000</v>
      </c>
      <c r="AL221" s="16">
        <v>12.5</v>
      </c>
    </row>
    <row r="222" spans="1:38" x14ac:dyDescent="0.25">
      <c r="A222">
        <v>25</v>
      </c>
      <c r="B222">
        <v>75</v>
      </c>
      <c r="C222">
        <v>4</v>
      </c>
      <c r="D222">
        <v>25</v>
      </c>
      <c r="E222">
        <v>12.5</v>
      </c>
      <c r="F222">
        <v>250000</v>
      </c>
      <c r="G222" s="13" t="s">
        <v>126</v>
      </c>
      <c r="J222" s="18">
        <v>-625000</v>
      </c>
      <c r="K222" s="18">
        <v>-12.5</v>
      </c>
      <c r="AB222">
        <v>40</v>
      </c>
      <c r="AC222">
        <v>80</v>
      </c>
      <c r="AD222">
        <v>10</v>
      </c>
      <c r="AE222">
        <v>17.5</v>
      </c>
      <c r="AF222">
        <v>-12.5</v>
      </c>
      <c r="AG222">
        <v>-625000</v>
      </c>
      <c r="AK222" s="18">
        <v>250000</v>
      </c>
      <c r="AL222" s="18">
        <v>12.5</v>
      </c>
    </row>
    <row r="223" spans="1:38" x14ac:dyDescent="0.25">
      <c r="A223">
        <v>40</v>
      </c>
      <c r="B223">
        <v>85</v>
      </c>
      <c r="C223">
        <v>8</v>
      </c>
      <c r="D223">
        <v>17.5</v>
      </c>
      <c r="E223">
        <v>12.5</v>
      </c>
      <c r="F223">
        <v>375000</v>
      </c>
      <c r="G223" s="13" t="s">
        <v>126</v>
      </c>
      <c r="J223" s="16">
        <v>1625000</v>
      </c>
      <c r="K223" s="16">
        <v>50</v>
      </c>
      <c r="AB223">
        <v>20</v>
      </c>
      <c r="AC223">
        <v>85</v>
      </c>
      <c r="AD223">
        <v>10</v>
      </c>
      <c r="AE223">
        <v>17.5</v>
      </c>
      <c r="AF223">
        <v>50</v>
      </c>
      <c r="AG223">
        <v>1625000</v>
      </c>
      <c r="AK223" s="16">
        <v>375000</v>
      </c>
      <c r="AL223" s="16">
        <v>12.5</v>
      </c>
    </row>
    <row r="224" spans="1:38" x14ac:dyDescent="0.25">
      <c r="A224">
        <v>30</v>
      </c>
      <c r="B224">
        <v>80</v>
      </c>
      <c r="C224">
        <v>10</v>
      </c>
      <c r="D224">
        <v>17.5</v>
      </c>
      <c r="E224">
        <v>12.5</v>
      </c>
      <c r="F224">
        <v>375000</v>
      </c>
      <c r="G224" s="13" t="s">
        <v>126</v>
      </c>
      <c r="J224" s="18">
        <v>1125000</v>
      </c>
      <c r="K224" s="18">
        <v>37.5</v>
      </c>
      <c r="AB224">
        <v>25</v>
      </c>
      <c r="AC224">
        <v>85</v>
      </c>
      <c r="AD224">
        <v>10</v>
      </c>
      <c r="AE224">
        <v>17.5</v>
      </c>
      <c r="AF224">
        <v>37.5</v>
      </c>
      <c r="AG224">
        <v>1125000</v>
      </c>
      <c r="AK224" s="18">
        <v>375000</v>
      </c>
      <c r="AL224" s="18">
        <v>12.5</v>
      </c>
    </row>
    <row r="225" spans="1:38" x14ac:dyDescent="0.25">
      <c r="A225">
        <v>20</v>
      </c>
      <c r="B225">
        <v>75</v>
      </c>
      <c r="C225">
        <v>12</v>
      </c>
      <c r="D225">
        <v>17.5</v>
      </c>
      <c r="E225">
        <v>12.5</v>
      </c>
      <c r="F225">
        <v>375000</v>
      </c>
      <c r="G225" s="13" t="s">
        <v>126</v>
      </c>
      <c r="J225" s="16">
        <v>625000</v>
      </c>
      <c r="K225" s="16">
        <v>25</v>
      </c>
      <c r="AB225">
        <v>30</v>
      </c>
      <c r="AC225">
        <v>85</v>
      </c>
      <c r="AD225">
        <v>10</v>
      </c>
      <c r="AE225">
        <v>17.5</v>
      </c>
      <c r="AF225">
        <v>25</v>
      </c>
      <c r="AG225">
        <v>625000</v>
      </c>
      <c r="AK225" s="16">
        <v>375000</v>
      </c>
      <c r="AL225" s="16">
        <v>12.5</v>
      </c>
    </row>
    <row r="226" spans="1:38" x14ac:dyDescent="0.25">
      <c r="A226">
        <v>35</v>
      </c>
      <c r="B226">
        <v>80</v>
      </c>
      <c r="C226">
        <v>4</v>
      </c>
      <c r="D226">
        <v>22.5</v>
      </c>
      <c r="E226">
        <v>12.5</v>
      </c>
      <c r="F226">
        <v>375000</v>
      </c>
      <c r="G226" s="13" t="s">
        <v>126</v>
      </c>
      <c r="J226" s="18">
        <v>125000</v>
      </c>
      <c r="K226" s="18">
        <v>12.5</v>
      </c>
      <c r="AB226">
        <v>35</v>
      </c>
      <c r="AC226">
        <v>85</v>
      </c>
      <c r="AD226">
        <v>10</v>
      </c>
      <c r="AE226">
        <v>17.5</v>
      </c>
      <c r="AF226">
        <v>12.5</v>
      </c>
      <c r="AG226">
        <v>125000</v>
      </c>
      <c r="AK226" s="18">
        <v>375000</v>
      </c>
      <c r="AL226" s="18">
        <v>12.5</v>
      </c>
    </row>
    <row r="227" spans="1:38" x14ac:dyDescent="0.25">
      <c r="A227">
        <v>25</v>
      </c>
      <c r="B227">
        <v>75</v>
      </c>
      <c r="C227">
        <v>6</v>
      </c>
      <c r="D227">
        <v>22.5</v>
      </c>
      <c r="E227">
        <v>12.5</v>
      </c>
      <c r="F227">
        <v>375000</v>
      </c>
      <c r="G227" s="13" t="s">
        <v>126</v>
      </c>
      <c r="J227" s="16">
        <v>-375000</v>
      </c>
      <c r="K227" s="16">
        <v>0</v>
      </c>
      <c r="AB227">
        <v>40</v>
      </c>
      <c r="AC227">
        <v>85</v>
      </c>
      <c r="AD227">
        <v>10</v>
      </c>
      <c r="AE227">
        <v>17.5</v>
      </c>
      <c r="AF227">
        <v>0</v>
      </c>
      <c r="AG227">
        <v>-375000</v>
      </c>
      <c r="AK227" s="16">
        <v>375000</v>
      </c>
      <c r="AL227" s="16">
        <v>12.5</v>
      </c>
    </row>
    <row r="228" spans="1:38" x14ac:dyDescent="0.25">
      <c r="A228">
        <v>40</v>
      </c>
      <c r="B228">
        <v>85</v>
      </c>
      <c r="C228">
        <v>10</v>
      </c>
      <c r="D228">
        <v>15</v>
      </c>
      <c r="E228">
        <v>12.5</v>
      </c>
      <c r="F228">
        <v>500000</v>
      </c>
      <c r="G228" s="13" t="s">
        <v>126</v>
      </c>
      <c r="J228" s="18">
        <v>-125000</v>
      </c>
      <c r="K228" s="18">
        <v>-12.5</v>
      </c>
      <c r="AB228">
        <v>20</v>
      </c>
      <c r="AC228">
        <v>65</v>
      </c>
      <c r="AD228">
        <v>12</v>
      </c>
      <c r="AE228">
        <v>17.5</v>
      </c>
      <c r="AF228">
        <v>-12.5</v>
      </c>
      <c r="AG228">
        <v>-125000</v>
      </c>
      <c r="AK228" s="18">
        <v>500000</v>
      </c>
      <c r="AL228" s="18">
        <v>12.5</v>
      </c>
    </row>
    <row r="229" spans="1:38" x14ac:dyDescent="0.25">
      <c r="A229">
        <v>30</v>
      </c>
      <c r="B229">
        <v>80</v>
      </c>
      <c r="C229">
        <v>12</v>
      </c>
      <c r="D229">
        <v>15</v>
      </c>
      <c r="E229">
        <v>12.5</v>
      </c>
      <c r="F229">
        <v>500000</v>
      </c>
      <c r="G229" s="13" t="s">
        <v>126</v>
      </c>
      <c r="J229" s="16">
        <v>-625000</v>
      </c>
      <c r="K229" s="16">
        <v>-25</v>
      </c>
      <c r="AB229">
        <v>25</v>
      </c>
      <c r="AC229">
        <v>65</v>
      </c>
      <c r="AD229">
        <v>12</v>
      </c>
      <c r="AE229">
        <v>17.5</v>
      </c>
      <c r="AF229">
        <v>-25</v>
      </c>
      <c r="AG229">
        <v>-625000</v>
      </c>
      <c r="AK229" s="16">
        <v>500000</v>
      </c>
      <c r="AL229" s="16">
        <v>12.5</v>
      </c>
    </row>
    <row r="230" spans="1:38" x14ac:dyDescent="0.25">
      <c r="A230">
        <v>35</v>
      </c>
      <c r="B230">
        <v>80</v>
      </c>
      <c r="C230">
        <v>6</v>
      </c>
      <c r="D230">
        <v>20</v>
      </c>
      <c r="E230">
        <v>12.5</v>
      </c>
      <c r="F230">
        <v>500000</v>
      </c>
      <c r="G230" s="13" t="s">
        <v>126</v>
      </c>
      <c r="J230" s="18">
        <v>-1125000</v>
      </c>
      <c r="K230" s="18">
        <v>-37.5</v>
      </c>
      <c r="AB230">
        <v>30</v>
      </c>
      <c r="AC230">
        <v>65</v>
      </c>
      <c r="AD230">
        <v>12</v>
      </c>
      <c r="AE230">
        <v>17.5</v>
      </c>
      <c r="AF230">
        <v>-37.5</v>
      </c>
      <c r="AG230">
        <v>-1125000</v>
      </c>
      <c r="AK230" s="18">
        <v>500000</v>
      </c>
      <c r="AL230" s="18">
        <v>12.5</v>
      </c>
    </row>
    <row r="231" spans="1:38" x14ac:dyDescent="0.25">
      <c r="A231">
        <v>25</v>
      </c>
      <c r="B231">
        <v>75</v>
      </c>
      <c r="C231">
        <v>8</v>
      </c>
      <c r="D231">
        <v>20</v>
      </c>
      <c r="E231">
        <v>12.5</v>
      </c>
      <c r="F231">
        <v>500000</v>
      </c>
      <c r="G231" s="13" t="s">
        <v>126</v>
      </c>
      <c r="J231" s="16">
        <v>-1625000</v>
      </c>
      <c r="K231" s="16">
        <v>-50</v>
      </c>
      <c r="AB231">
        <v>35</v>
      </c>
      <c r="AC231">
        <v>65</v>
      </c>
      <c r="AD231">
        <v>12</v>
      </c>
      <c r="AE231">
        <v>17.5</v>
      </c>
      <c r="AF231">
        <v>-50</v>
      </c>
      <c r="AG231">
        <v>-1625000</v>
      </c>
      <c r="AK231" s="16">
        <v>500000</v>
      </c>
      <c r="AL231" s="16">
        <v>12.5</v>
      </c>
    </row>
    <row r="232" spans="1:38" x14ac:dyDescent="0.25">
      <c r="A232">
        <v>20</v>
      </c>
      <c r="B232">
        <v>70</v>
      </c>
      <c r="C232">
        <v>4</v>
      </c>
      <c r="D232">
        <v>25</v>
      </c>
      <c r="E232">
        <v>12.5</v>
      </c>
      <c r="F232">
        <v>500000</v>
      </c>
      <c r="G232" s="13" t="s">
        <v>126</v>
      </c>
      <c r="J232" s="18">
        <v>-2125000</v>
      </c>
      <c r="K232" s="18">
        <v>-62.5</v>
      </c>
      <c r="AB232">
        <v>40</v>
      </c>
      <c r="AC232">
        <v>65</v>
      </c>
      <c r="AD232">
        <v>12</v>
      </c>
      <c r="AE232">
        <v>17.5</v>
      </c>
      <c r="AF232">
        <v>-62.5</v>
      </c>
      <c r="AG232">
        <v>-2125000</v>
      </c>
      <c r="AK232" s="18">
        <v>500000</v>
      </c>
      <c r="AL232" s="18">
        <v>12.5</v>
      </c>
    </row>
    <row r="233" spans="1:38" x14ac:dyDescent="0.25">
      <c r="A233">
        <v>35</v>
      </c>
      <c r="B233">
        <v>80</v>
      </c>
      <c r="C233">
        <v>8</v>
      </c>
      <c r="D233">
        <v>17.5</v>
      </c>
      <c r="E233">
        <v>12.5</v>
      </c>
      <c r="F233">
        <v>625000</v>
      </c>
      <c r="G233" s="13" t="s">
        <v>126</v>
      </c>
      <c r="J233" s="16">
        <v>125000</v>
      </c>
      <c r="K233" s="16">
        <v>0</v>
      </c>
      <c r="AB233">
        <v>20</v>
      </c>
      <c r="AC233">
        <v>70</v>
      </c>
      <c r="AD233">
        <v>12</v>
      </c>
      <c r="AE233">
        <v>17.5</v>
      </c>
      <c r="AF233">
        <v>0</v>
      </c>
      <c r="AG233">
        <v>125000</v>
      </c>
      <c r="AK233" s="16">
        <v>625000</v>
      </c>
      <c r="AL233" s="16">
        <v>12.5</v>
      </c>
    </row>
    <row r="234" spans="1:38" x14ac:dyDescent="0.25">
      <c r="A234">
        <v>25</v>
      </c>
      <c r="B234">
        <v>75</v>
      </c>
      <c r="C234">
        <v>10</v>
      </c>
      <c r="D234">
        <v>17.5</v>
      </c>
      <c r="E234">
        <v>12.5</v>
      </c>
      <c r="F234">
        <v>625000</v>
      </c>
      <c r="G234" s="13" t="s">
        <v>126</v>
      </c>
      <c r="J234" s="18">
        <v>-375000</v>
      </c>
      <c r="K234" s="18">
        <v>-12.5</v>
      </c>
      <c r="AB234">
        <v>25</v>
      </c>
      <c r="AC234">
        <v>70</v>
      </c>
      <c r="AD234">
        <v>12</v>
      </c>
      <c r="AE234">
        <v>17.5</v>
      </c>
      <c r="AF234">
        <v>-12.5</v>
      </c>
      <c r="AG234">
        <v>-375000</v>
      </c>
      <c r="AK234" s="18">
        <v>625000</v>
      </c>
      <c r="AL234" s="18">
        <v>12.5</v>
      </c>
    </row>
    <row r="235" spans="1:38" x14ac:dyDescent="0.25">
      <c r="A235">
        <v>30</v>
      </c>
      <c r="B235">
        <v>75</v>
      </c>
      <c r="C235">
        <v>4</v>
      </c>
      <c r="D235">
        <v>22.5</v>
      </c>
      <c r="E235">
        <v>12.5</v>
      </c>
      <c r="F235">
        <v>625000</v>
      </c>
      <c r="G235" s="13" t="s">
        <v>126</v>
      </c>
      <c r="J235" s="16">
        <v>-875000</v>
      </c>
      <c r="K235" s="16">
        <v>-25</v>
      </c>
      <c r="AB235">
        <v>30</v>
      </c>
      <c r="AC235">
        <v>70</v>
      </c>
      <c r="AD235">
        <v>12</v>
      </c>
      <c r="AE235">
        <v>17.5</v>
      </c>
      <c r="AF235">
        <v>-25</v>
      </c>
      <c r="AG235">
        <v>-875000</v>
      </c>
      <c r="AK235" s="16">
        <v>625000</v>
      </c>
      <c r="AL235" s="16">
        <v>12.5</v>
      </c>
    </row>
    <row r="236" spans="1:38" x14ac:dyDescent="0.25">
      <c r="A236">
        <v>20</v>
      </c>
      <c r="B236">
        <v>70</v>
      </c>
      <c r="C236">
        <v>6</v>
      </c>
      <c r="D236">
        <v>22.5</v>
      </c>
      <c r="E236">
        <v>12.5</v>
      </c>
      <c r="F236">
        <v>625000</v>
      </c>
      <c r="G236" s="13" t="s">
        <v>126</v>
      </c>
      <c r="J236" s="18">
        <v>-1375000</v>
      </c>
      <c r="K236" s="18">
        <v>-37.5</v>
      </c>
      <c r="AB236">
        <v>35</v>
      </c>
      <c r="AC236">
        <v>70</v>
      </c>
      <c r="AD236">
        <v>12</v>
      </c>
      <c r="AE236">
        <v>17.5</v>
      </c>
      <c r="AF236">
        <v>-37.5</v>
      </c>
      <c r="AG236">
        <v>-1375000</v>
      </c>
      <c r="AK236" s="18">
        <v>625000</v>
      </c>
      <c r="AL236" s="18">
        <v>12.5</v>
      </c>
    </row>
    <row r="237" spans="1:38" x14ac:dyDescent="0.25">
      <c r="A237">
        <v>35</v>
      </c>
      <c r="B237">
        <v>80</v>
      </c>
      <c r="C237">
        <v>10</v>
      </c>
      <c r="D237">
        <v>15</v>
      </c>
      <c r="E237">
        <v>12.5</v>
      </c>
      <c r="F237">
        <v>750000</v>
      </c>
      <c r="G237" s="13" t="s">
        <v>126</v>
      </c>
      <c r="J237" s="16">
        <v>-1875000</v>
      </c>
      <c r="K237" s="16">
        <v>-50</v>
      </c>
      <c r="AB237">
        <v>40</v>
      </c>
      <c r="AC237">
        <v>70</v>
      </c>
      <c r="AD237">
        <v>12</v>
      </c>
      <c r="AE237">
        <v>17.5</v>
      </c>
      <c r="AF237">
        <v>-50</v>
      </c>
      <c r="AG237">
        <v>-1875000</v>
      </c>
      <c r="AK237" s="16">
        <v>750000</v>
      </c>
      <c r="AL237" s="16">
        <v>12.5</v>
      </c>
    </row>
    <row r="238" spans="1:38" x14ac:dyDescent="0.25">
      <c r="A238">
        <v>25</v>
      </c>
      <c r="B238">
        <v>75</v>
      </c>
      <c r="C238">
        <v>12</v>
      </c>
      <c r="D238">
        <v>15</v>
      </c>
      <c r="E238">
        <v>12.5</v>
      </c>
      <c r="F238">
        <v>750000</v>
      </c>
      <c r="G238" s="13" t="s">
        <v>126</v>
      </c>
      <c r="J238" s="18">
        <v>375000</v>
      </c>
      <c r="K238" s="18">
        <v>12.5</v>
      </c>
      <c r="AB238">
        <v>20</v>
      </c>
      <c r="AC238">
        <v>75</v>
      </c>
      <c r="AD238">
        <v>12</v>
      </c>
      <c r="AE238">
        <v>17.5</v>
      </c>
      <c r="AF238">
        <v>12.5</v>
      </c>
      <c r="AG238">
        <v>375000</v>
      </c>
      <c r="AK238" s="18">
        <v>750000</v>
      </c>
      <c r="AL238" s="18">
        <v>12.5</v>
      </c>
    </row>
    <row r="239" spans="1:38" x14ac:dyDescent="0.25">
      <c r="A239">
        <v>40</v>
      </c>
      <c r="B239">
        <v>80</v>
      </c>
      <c r="C239">
        <v>4</v>
      </c>
      <c r="D239">
        <v>20</v>
      </c>
      <c r="E239">
        <v>12.5</v>
      </c>
      <c r="F239">
        <v>750000</v>
      </c>
      <c r="G239" s="13" t="s">
        <v>126</v>
      </c>
      <c r="J239" s="16">
        <v>-125000</v>
      </c>
      <c r="K239" s="16">
        <v>0</v>
      </c>
      <c r="AB239">
        <v>25</v>
      </c>
      <c r="AC239">
        <v>75</v>
      </c>
      <c r="AD239">
        <v>12</v>
      </c>
      <c r="AE239">
        <v>17.5</v>
      </c>
      <c r="AF239">
        <v>0</v>
      </c>
      <c r="AG239">
        <v>-125000</v>
      </c>
      <c r="AK239" s="16">
        <v>750000</v>
      </c>
      <c r="AL239" s="16">
        <v>12.5</v>
      </c>
    </row>
    <row r="240" spans="1:38" x14ac:dyDescent="0.25">
      <c r="A240">
        <v>30</v>
      </c>
      <c r="B240">
        <v>75</v>
      </c>
      <c r="C240">
        <v>6</v>
      </c>
      <c r="D240">
        <v>20</v>
      </c>
      <c r="E240">
        <v>12.5</v>
      </c>
      <c r="F240">
        <v>750000</v>
      </c>
      <c r="G240" s="13" t="s">
        <v>126</v>
      </c>
      <c r="J240" s="18">
        <v>-625000</v>
      </c>
      <c r="K240" s="18">
        <v>-12.5</v>
      </c>
      <c r="AB240">
        <v>30</v>
      </c>
      <c r="AC240">
        <v>75</v>
      </c>
      <c r="AD240">
        <v>12</v>
      </c>
      <c r="AE240">
        <v>17.5</v>
      </c>
      <c r="AF240">
        <v>-12.5</v>
      </c>
      <c r="AG240">
        <v>-625000</v>
      </c>
      <c r="AK240" s="18">
        <v>750000</v>
      </c>
      <c r="AL240" s="18">
        <v>12.5</v>
      </c>
    </row>
    <row r="241" spans="1:38" x14ac:dyDescent="0.25">
      <c r="A241">
        <v>20</v>
      </c>
      <c r="B241">
        <v>70</v>
      </c>
      <c r="C241">
        <v>8</v>
      </c>
      <c r="D241">
        <v>20</v>
      </c>
      <c r="E241">
        <v>12.5</v>
      </c>
      <c r="F241">
        <v>750000</v>
      </c>
      <c r="G241" s="13" t="s">
        <v>126</v>
      </c>
      <c r="J241" s="16">
        <v>-1125000</v>
      </c>
      <c r="K241" s="16">
        <v>-25</v>
      </c>
      <c r="AB241">
        <v>35</v>
      </c>
      <c r="AC241">
        <v>75</v>
      </c>
      <c r="AD241">
        <v>12</v>
      </c>
      <c r="AE241">
        <v>17.5</v>
      </c>
      <c r="AF241">
        <v>-25</v>
      </c>
      <c r="AG241">
        <v>-1125000</v>
      </c>
      <c r="AK241" s="16">
        <v>750000</v>
      </c>
      <c r="AL241" s="16">
        <v>12.5</v>
      </c>
    </row>
    <row r="242" spans="1:38" x14ac:dyDescent="0.25">
      <c r="A242">
        <v>40</v>
      </c>
      <c r="B242">
        <v>80</v>
      </c>
      <c r="C242">
        <v>6</v>
      </c>
      <c r="D242">
        <v>17.5</v>
      </c>
      <c r="E242">
        <v>12.5</v>
      </c>
      <c r="F242">
        <v>875000</v>
      </c>
      <c r="G242" s="13" t="s">
        <v>126</v>
      </c>
      <c r="J242" s="18">
        <v>-1625000</v>
      </c>
      <c r="K242" s="18">
        <v>-37.5</v>
      </c>
      <c r="AB242">
        <v>40</v>
      </c>
      <c r="AC242">
        <v>75</v>
      </c>
      <c r="AD242">
        <v>12</v>
      </c>
      <c r="AE242">
        <v>17.5</v>
      </c>
      <c r="AF242">
        <v>-37.5</v>
      </c>
      <c r="AG242">
        <v>-1625000</v>
      </c>
      <c r="AK242" s="18">
        <v>875000</v>
      </c>
      <c r="AL242" s="18">
        <v>12.5</v>
      </c>
    </row>
    <row r="243" spans="1:38" x14ac:dyDescent="0.25">
      <c r="A243">
        <v>30</v>
      </c>
      <c r="B243">
        <v>75</v>
      </c>
      <c r="C243">
        <v>8</v>
      </c>
      <c r="D243">
        <v>17.5</v>
      </c>
      <c r="E243">
        <v>12.5</v>
      </c>
      <c r="F243">
        <v>875000</v>
      </c>
      <c r="G243" s="13" t="s">
        <v>126</v>
      </c>
      <c r="J243" s="16">
        <v>625000</v>
      </c>
      <c r="K243" s="16">
        <v>25</v>
      </c>
      <c r="AB243">
        <v>20</v>
      </c>
      <c r="AC243">
        <v>80</v>
      </c>
      <c r="AD243">
        <v>12</v>
      </c>
      <c r="AE243">
        <v>17.5</v>
      </c>
      <c r="AF243">
        <v>25</v>
      </c>
      <c r="AG243">
        <v>625000</v>
      </c>
      <c r="AK243" s="16">
        <v>875000</v>
      </c>
      <c r="AL243" s="16">
        <v>12.5</v>
      </c>
    </row>
    <row r="244" spans="1:38" x14ac:dyDescent="0.25">
      <c r="A244">
        <v>20</v>
      </c>
      <c r="B244">
        <v>70</v>
      </c>
      <c r="C244">
        <v>10</v>
      </c>
      <c r="D244">
        <v>17.5</v>
      </c>
      <c r="E244">
        <v>12.5</v>
      </c>
      <c r="F244">
        <v>875000</v>
      </c>
      <c r="G244" s="13" t="s">
        <v>126</v>
      </c>
      <c r="J244" s="18">
        <v>125000</v>
      </c>
      <c r="K244" s="18">
        <v>12.5</v>
      </c>
      <c r="AB244">
        <v>25</v>
      </c>
      <c r="AC244">
        <v>80</v>
      </c>
      <c r="AD244">
        <v>12</v>
      </c>
      <c r="AE244">
        <v>17.5</v>
      </c>
      <c r="AF244">
        <v>12.5</v>
      </c>
      <c r="AG244">
        <v>125000</v>
      </c>
      <c r="AK244" s="18">
        <v>875000</v>
      </c>
      <c r="AL244" s="18">
        <v>12.5</v>
      </c>
    </row>
    <row r="245" spans="1:38" x14ac:dyDescent="0.25">
      <c r="A245">
        <v>25</v>
      </c>
      <c r="B245">
        <v>70</v>
      </c>
      <c r="C245">
        <v>4</v>
      </c>
      <c r="D245">
        <v>22.5</v>
      </c>
      <c r="E245">
        <v>12.5</v>
      </c>
      <c r="F245">
        <v>875000</v>
      </c>
      <c r="G245" s="13" t="s">
        <v>126</v>
      </c>
      <c r="J245" s="16">
        <v>-375000</v>
      </c>
      <c r="K245" s="16">
        <v>0</v>
      </c>
      <c r="AB245">
        <v>30</v>
      </c>
      <c r="AC245">
        <v>80</v>
      </c>
      <c r="AD245">
        <v>12</v>
      </c>
      <c r="AE245">
        <v>17.5</v>
      </c>
      <c r="AF245">
        <v>0</v>
      </c>
      <c r="AG245">
        <v>-375000</v>
      </c>
      <c r="AK245" s="16">
        <v>875000</v>
      </c>
      <c r="AL245" s="16">
        <v>12.5</v>
      </c>
    </row>
    <row r="246" spans="1:38" x14ac:dyDescent="0.25">
      <c r="A246">
        <v>40</v>
      </c>
      <c r="B246">
        <v>80</v>
      </c>
      <c r="C246">
        <v>8</v>
      </c>
      <c r="D246">
        <v>15</v>
      </c>
      <c r="E246">
        <v>12.5</v>
      </c>
      <c r="F246">
        <v>1000000</v>
      </c>
      <c r="G246" s="13" t="s">
        <v>126</v>
      </c>
      <c r="J246" s="18">
        <v>-875000</v>
      </c>
      <c r="K246" s="18">
        <v>-12.5</v>
      </c>
      <c r="AB246">
        <v>35</v>
      </c>
      <c r="AC246">
        <v>80</v>
      </c>
      <c r="AD246">
        <v>12</v>
      </c>
      <c r="AE246">
        <v>17.5</v>
      </c>
      <c r="AF246">
        <v>-12.5</v>
      </c>
      <c r="AG246">
        <v>-875000</v>
      </c>
      <c r="AK246" s="18">
        <v>1000000</v>
      </c>
      <c r="AL246" s="18">
        <v>12.5</v>
      </c>
    </row>
    <row r="247" spans="1:38" x14ac:dyDescent="0.25">
      <c r="A247">
        <v>30</v>
      </c>
      <c r="B247">
        <v>75</v>
      </c>
      <c r="C247">
        <v>10</v>
      </c>
      <c r="D247">
        <v>15</v>
      </c>
      <c r="E247">
        <v>12.5</v>
      </c>
      <c r="F247">
        <v>1000000</v>
      </c>
      <c r="G247" s="13" t="s">
        <v>126</v>
      </c>
      <c r="J247" s="16">
        <v>-1375000</v>
      </c>
      <c r="K247" s="16">
        <v>-25</v>
      </c>
      <c r="AB247">
        <v>40</v>
      </c>
      <c r="AC247">
        <v>80</v>
      </c>
      <c r="AD247">
        <v>12</v>
      </c>
      <c r="AE247">
        <v>17.5</v>
      </c>
      <c r="AF247">
        <v>-25</v>
      </c>
      <c r="AG247">
        <v>-1375000</v>
      </c>
      <c r="AK247" s="16">
        <v>1000000</v>
      </c>
      <c r="AL247" s="16">
        <v>12.5</v>
      </c>
    </row>
    <row r="248" spans="1:38" x14ac:dyDescent="0.25">
      <c r="A248">
        <v>20</v>
      </c>
      <c r="B248">
        <v>70</v>
      </c>
      <c r="C248">
        <v>12</v>
      </c>
      <c r="D248">
        <v>15</v>
      </c>
      <c r="E248">
        <v>12.5</v>
      </c>
      <c r="F248">
        <v>1000000</v>
      </c>
      <c r="G248" s="13" t="s">
        <v>126</v>
      </c>
      <c r="J248" s="18">
        <v>875000</v>
      </c>
      <c r="K248" s="18">
        <v>37.5</v>
      </c>
      <c r="AB248">
        <v>20</v>
      </c>
      <c r="AC248">
        <v>85</v>
      </c>
      <c r="AD248">
        <v>12</v>
      </c>
      <c r="AE248">
        <v>17.5</v>
      </c>
      <c r="AF248">
        <v>37.5</v>
      </c>
      <c r="AG248">
        <v>875000</v>
      </c>
      <c r="AK248" s="18">
        <v>1000000</v>
      </c>
      <c r="AL248" s="18">
        <v>12.5</v>
      </c>
    </row>
    <row r="249" spans="1:38" x14ac:dyDescent="0.25">
      <c r="A249">
        <v>35</v>
      </c>
      <c r="B249">
        <v>75</v>
      </c>
      <c r="C249">
        <v>4</v>
      </c>
      <c r="D249">
        <v>20</v>
      </c>
      <c r="E249">
        <v>12.5</v>
      </c>
      <c r="F249">
        <v>1000000</v>
      </c>
      <c r="G249" s="13" t="s">
        <v>126</v>
      </c>
      <c r="J249" s="16">
        <v>375000</v>
      </c>
      <c r="K249" s="16">
        <v>25</v>
      </c>
      <c r="AB249">
        <v>25</v>
      </c>
      <c r="AC249">
        <v>85</v>
      </c>
      <c r="AD249">
        <v>12</v>
      </c>
      <c r="AE249">
        <v>17.5</v>
      </c>
      <c r="AF249">
        <v>25</v>
      </c>
      <c r="AG249">
        <v>375000</v>
      </c>
      <c r="AK249" s="16">
        <v>1000000</v>
      </c>
      <c r="AL249" s="16">
        <v>12.5</v>
      </c>
    </row>
    <row r="250" spans="1:38" x14ac:dyDescent="0.25">
      <c r="A250">
        <v>25</v>
      </c>
      <c r="B250">
        <v>70</v>
      </c>
      <c r="C250">
        <v>6</v>
      </c>
      <c r="D250">
        <v>20</v>
      </c>
      <c r="E250">
        <v>12.5</v>
      </c>
      <c r="F250">
        <v>1000000</v>
      </c>
      <c r="G250" s="13" t="s">
        <v>126</v>
      </c>
      <c r="J250" s="18">
        <v>-125000</v>
      </c>
      <c r="K250" s="18">
        <v>12.5</v>
      </c>
      <c r="AB250">
        <v>30</v>
      </c>
      <c r="AC250">
        <v>85</v>
      </c>
      <c r="AD250">
        <v>12</v>
      </c>
      <c r="AE250">
        <v>17.5</v>
      </c>
      <c r="AF250">
        <v>12.5</v>
      </c>
      <c r="AG250">
        <v>-125000</v>
      </c>
      <c r="AK250" s="18">
        <v>1000000</v>
      </c>
      <c r="AL250" s="18">
        <v>12.5</v>
      </c>
    </row>
    <row r="251" spans="1:38" x14ac:dyDescent="0.25">
      <c r="A251">
        <v>35</v>
      </c>
      <c r="B251">
        <v>75</v>
      </c>
      <c r="C251">
        <v>6</v>
      </c>
      <c r="D251">
        <v>17.5</v>
      </c>
      <c r="E251">
        <v>12.5</v>
      </c>
      <c r="F251">
        <v>1125000</v>
      </c>
      <c r="G251" s="13" t="s">
        <v>126</v>
      </c>
      <c r="J251" s="16">
        <v>-625000</v>
      </c>
      <c r="K251" s="16">
        <v>0</v>
      </c>
      <c r="AB251">
        <v>35</v>
      </c>
      <c r="AC251">
        <v>85</v>
      </c>
      <c r="AD251">
        <v>12</v>
      </c>
      <c r="AE251">
        <v>17.5</v>
      </c>
      <c r="AF251">
        <v>0</v>
      </c>
      <c r="AG251">
        <v>-625000</v>
      </c>
      <c r="AK251" s="16">
        <v>1125000</v>
      </c>
      <c r="AL251" s="16">
        <v>12.5</v>
      </c>
    </row>
    <row r="252" spans="1:38" x14ac:dyDescent="0.25">
      <c r="A252">
        <v>25</v>
      </c>
      <c r="B252">
        <v>70</v>
      </c>
      <c r="C252">
        <v>8</v>
      </c>
      <c r="D252">
        <v>17.5</v>
      </c>
      <c r="E252">
        <v>12.5</v>
      </c>
      <c r="F252">
        <v>1125000</v>
      </c>
      <c r="G252" s="13" t="s">
        <v>126</v>
      </c>
      <c r="J252" s="18">
        <v>-1125000</v>
      </c>
      <c r="K252" s="18">
        <v>-12.5</v>
      </c>
      <c r="AB252">
        <v>40</v>
      </c>
      <c r="AC252">
        <v>85</v>
      </c>
      <c r="AD252">
        <v>12</v>
      </c>
      <c r="AE252">
        <v>17.5</v>
      </c>
      <c r="AF252">
        <v>-12.5</v>
      </c>
      <c r="AG252">
        <v>-1125000</v>
      </c>
      <c r="AK252" s="18">
        <v>1125000</v>
      </c>
      <c r="AL252" s="18">
        <v>12.5</v>
      </c>
    </row>
    <row r="253" spans="1:38" x14ac:dyDescent="0.25">
      <c r="A253">
        <v>20</v>
      </c>
      <c r="B253">
        <v>65</v>
      </c>
      <c r="C253">
        <v>4</v>
      </c>
      <c r="D253">
        <v>22.5</v>
      </c>
      <c r="E253">
        <v>12.5</v>
      </c>
      <c r="F253">
        <v>1125000</v>
      </c>
      <c r="G253" s="13" t="s">
        <v>126</v>
      </c>
      <c r="J253" s="16">
        <v>2000000</v>
      </c>
      <c r="K253" s="16">
        <v>25</v>
      </c>
      <c r="AB253">
        <v>20</v>
      </c>
      <c r="AC253">
        <v>65</v>
      </c>
      <c r="AD253">
        <v>4</v>
      </c>
      <c r="AE253">
        <v>20</v>
      </c>
      <c r="AF253">
        <v>25</v>
      </c>
      <c r="AG253">
        <v>2000000</v>
      </c>
      <c r="AK253" s="16">
        <v>1125000</v>
      </c>
      <c r="AL253" s="16">
        <v>12.5</v>
      </c>
    </row>
    <row r="254" spans="1:38" x14ac:dyDescent="0.25">
      <c r="A254">
        <v>35</v>
      </c>
      <c r="B254">
        <v>75</v>
      </c>
      <c r="C254">
        <v>8</v>
      </c>
      <c r="D254">
        <v>15</v>
      </c>
      <c r="E254">
        <v>12.5</v>
      </c>
      <c r="F254">
        <v>1250000</v>
      </c>
      <c r="G254" s="13" t="s">
        <v>126</v>
      </c>
      <c r="J254" s="18">
        <v>1500000</v>
      </c>
      <c r="K254" s="18">
        <v>12.5</v>
      </c>
      <c r="AB254">
        <v>25</v>
      </c>
      <c r="AC254">
        <v>65</v>
      </c>
      <c r="AD254">
        <v>4</v>
      </c>
      <c r="AE254">
        <v>20</v>
      </c>
      <c r="AF254">
        <v>12.5</v>
      </c>
      <c r="AG254">
        <v>1500000</v>
      </c>
      <c r="AK254" s="18">
        <v>1250000</v>
      </c>
      <c r="AL254" s="18">
        <v>12.5</v>
      </c>
    </row>
    <row r="255" spans="1:38" x14ac:dyDescent="0.25">
      <c r="A255">
        <v>25</v>
      </c>
      <c r="B255">
        <v>70</v>
      </c>
      <c r="C255">
        <v>10</v>
      </c>
      <c r="D255">
        <v>15</v>
      </c>
      <c r="E255">
        <v>12.5</v>
      </c>
      <c r="F255">
        <v>1250000</v>
      </c>
      <c r="G255" s="13" t="s">
        <v>126</v>
      </c>
      <c r="J255" s="16">
        <v>1000000</v>
      </c>
      <c r="K255" s="16">
        <v>0</v>
      </c>
      <c r="AB255">
        <v>30</v>
      </c>
      <c r="AC255">
        <v>65</v>
      </c>
      <c r="AD255">
        <v>4</v>
      </c>
      <c r="AE255">
        <v>20</v>
      </c>
      <c r="AF255">
        <v>0</v>
      </c>
      <c r="AG255">
        <v>1000000</v>
      </c>
      <c r="AK255" s="16">
        <v>1250000</v>
      </c>
      <c r="AL255" s="16">
        <v>12.5</v>
      </c>
    </row>
    <row r="256" spans="1:38" x14ac:dyDescent="0.25">
      <c r="A256">
        <v>30</v>
      </c>
      <c r="B256">
        <v>70</v>
      </c>
      <c r="C256">
        <v>4</v>
      </c>
      <c r="D256">
        <v>20</v>
      </c>
      <c r="E256">
        <v>12.5</v>
      </c>
      <c r="F256">
        <v>1250000</v>
      </c>
      <c r="G256" s="13" t="s">
        <v>126</v>
      </c>
      <c r="J256" s="18">
        <v>500000</v>
      </c>
      <c r="K256" s="18">
        <v>-12.5</v>
      </c>
      <c r="AB256">
        <v>35</v>
      </c>
      <c r="AC256">
        <v>65</v>
      </c>
      <c r="AD256">
        <v>4</v>
      </c>
      <c r="AE256">
        <v>20</v>
      </c>
      <c r="AF256">
        <v>-12.5</v>
      </c>
      <c r="AG256">
        <v>500000</v>
      </c>
      <c r="AK256" s="18">
        <v>1250000</v>
      </c>
      <c r="AL256" s="18">
        <v>12.5</v>
      </c>
    </row>
    <row r="257" spans="1:38" x14ac:dyDescent="0.25">
      <c r="A257">
        <v>20</v>
      </c>
      <c r="B257">
        <v>65</v>
      </c>
      <c r="C257">
        <v>6</v>
      </c>
      <c r="D257">
        <v>20</v>
      </c>
      <c r="E257">
        <v>12.5</v>
      </c>
      <c r="F257">
        <v>1250000</v>
      </c>
      <c r="G257" s="13" t="s">
        <v>126</v>
      </c>
      <c r="J257" s="16">
        <v>0</v>
      </c>
      <c r="K257" s="16">
        <v>-25</v>
      </c>
      <c r="AB257">
        <v>40</v>
      </c>
      <c r="AC257">
        <v>65</v>
      </c>
      <c r="AD257">
        <v>4</v>
      </c>
      <c r="AE257">
        <v>20</v>
      </c>
      <c r="AF257">
        <v>-25</v>
      </c>
      <c r="AG257">
        <v>0</v>
      </c>
      <c r="AK257" s="16">
        <v>1250000</v>
      </c>
      <c r="AL257" s="16">
        <v>12.5</v>
      </c>
    </row>
    <row r="258" spans="1:38" x14ac:dyDescent="0.25">
      <c r="A258">
        <v>40</v>
      </c>
      <c r="B258">
        <v>75</v>
      </c>
      <c r="C258">
        <v>4</v>
      </c>
      <c r="D258">
        <v>17.5</v>
      </c>
      <c r="E258">
        <v>12.5</v>
      </c>
      <c r="F258">
        <v>1375000</v>
      </c>
      <c r="G258" s="13" t="s">
        <v>126</v>
      </c>
      <c r="J258" s="18">
        <v>2250000</v>
      </c>
      <c r="K258" s="18">
        <v>37.5</v>
      </c>
      <c r="AB258">
        <v>20</v>
      </c>
      <c r="AC258">
        <v>70</v>
      </c>
      <c r="AD258">
        <v>4</v>
      </c>
      <c r="AE258">
        <v>20</v>
      </c>
      <c r="AF258">
        <v>37.5</v>
      </c>
      <c r="AG258">
        <v>2250000</v>
      </c>
      <c r="AK258" s="18">
        <v>1375000</v>
      </c>
      <c r="AL258" s="18">
        <v>12.5</v>
      </c>
    </row>
    <row r="259" spans="1:38" x14ac:dyDescent="0.25">
      <c r="A259">
        <v>30</v>
      </c>
      <c r="B259">
        <v>70</v>
      </c>
      <c r="C259">
        <v>6</v>
      </c>
      <c r="D259">
        <v>17.5</v>
      </c>
      <c r="E259">
        <v>12.5</v>
      </c>
      <c r="F259">
        <v>1375000</v>
      </c>
      <c r="G259" s="13" t="s">
        <v>126</v>
      </c>
      <c r="J259" s="16">
        <v>1750000</v>
      </c>
      <c r="K259" s="16">
        <v>25</v>
      </c>
      <c r="AB259">
        <v>25</v>
      </c>
      <c r="AC259">
        <v>70</v>
      </c>
      <c r="AD259">
        <v>4</v>
      </c>
      <c r="AE259">
        <v>20</v>
      </c>
      <c r="AF259">
        <v>25</v>
      </c>
      <c r="AG259">
        <v>1750000</v>
      </c>
      <c r="AK259" s="16">
        <v>1375000</v>
      </c>
      <c r="AL259" s="16">
        <v>12.5</v>
      </c>
    </row>
    <row r="260" spans="1:38" x14ac:dyDescent="0.25">
      <c r="A260">
        <v>20</v>
      </c>
      <c r="B260">
        <v>65</v>
      </c>
      <c r="C260">
        <v>8</v>
      </c>
      <c r="D260">
        <v>17.5</v>
      </c>
      <c r="E260">
        <v>12.5</v>
      </c>
      <c r="F260">
        <v>1375000</v>
      </c>
      <c r="G260" s="13" t="s">
        <v>126</v>
      </c>
      <c r="J260" s="18">
        <v>1250000</v>
      </c>
      <c r="K260" s="18">
        <v>12.5</v>
      </c>
      <c r="AB260">
        <v>30</v>
      </c>
      <c r="AC260">
        <v>70</v>
      </c>
      <c r="AD260">
        <v>4</v>
      </c>
      <c r="AE260">
        <v>20</v>
      </c>
      <c r="AF260">
        <v>12.5</v>
      </c>
      <c r="AG260">
        <v>1250000</v>
      </c>
      <c r="AK260" s="18">
        <v>1375000</v>
      </c>
      <c r="AL260" s="18">
        <v>12.5</v>
      </c>
    </row>
    <row r="261" spans="1:38" x14ac:dyDescent="0.25">
      <c r="A261">
        <v>40</v>
      </c>
      <c r="B261">
        <v>75</v>
      </c>
      <c r="C261">
        <v>6</v>
      </c>
      <c r="D261">
        <v>15</v>
      </c>
      <c r="E261">
        <v>12.5</v>
      </c>
      <c r="F261">
        <v>1500000</v>
      </c>
      <c r="G261" s="13" t="s">
        <v>126</v>
      </c>
      <c r="J261" s="16">
        <v>750000</v>
      </c>
      <c r="K261" s="16">
        <v>0</v>
      </c>
      <c r="AB261">
        <v>35</v>
      </c>
      <c r="AC261">
        <v>70</v>
      </c>
      <c r="AD261">
        <v>4</v>
      </c>
      <c r="AE261">
        <v>20</v>
      </c>
      <c r="AF261">
        <v>0</v>
      </c>
      <c r="AG261">
        <v>750000</v>
      </c>
      <c r="AK261" s="16">
        <v>1500000</v>
      </c>
      <c r="AL261" s="16">
        <v>12.5</v>
      </c>
    </row>
    <row r="262" spans="1:38" x14ac:dyDescent="0.25">
      <c r="A262">
        <v>30</v>
      </c>
      <c r="B262">
        <v>70</v>
      </c>
      <c r="C262">
        <v>8</v>
      </c>
      <c r="D262">
        <v>15</v>
      </c>
      <c r="E262">
        <v>12.5</v>
      </c>
      <c r="F262">
        <v>1500000</v>
      </c>
      <c r="G262" s="13" t="s">
        <v>126</v>
      </c>
      <c r="J262" s="18">
        <v>250000</v>
      </c>
      <c r="K262" s="18">
        <v>-12.5</v>
      </c>
      <c r="AB262">
        <v>40</v>
      </c>
      <c r="AC262">
        <v>70</v>
      </c>
      <c r="AD262">
        <v>4</v>
      </c>
      <c r="AE262">
        <v>20</v>
      </c>
      <c r="AF262">
        <v>-12.5</v>
      </c>
      <c r="AG262">
        <v>250000</v>
      </c>
      <c r="AK262" s="18">
        <v>1500000</v>
      </c>
      <c r="AL262" s="18">
        <v>12.5</v>
      </c>
    </row>
    <row r="263" spans="1:38" x14ac:dyDescent="0.25">
      <c r="A263">
        <v>20</v>
      </c>
      <c r="B263">
        <v>65</v>
      </c>
      <c r="C263">
        <v>10</v>
      </c>
      <c r="D263">
        <v>15</v>
      </c>
      <c r="E263">
        <v>12.5</v>
      </c>
      <c r="F263">
        <v>1500000</v>
      </c>
      <c r="G263" s="13" t="s">
        <v>126</v>
      </c>
      <c r="J263" s="16">
        <v>2500000</v>
      </c>
      <c r="K263" s="16">
        <v>50</v>
      </c>
      <c r="AB263">
        <v>20</v>
      </c>
      <c r="AC263">
        <v>75</v>
      </c>
      <c r="AD263">
        <v>4</v>
      </c>
      <c r="AE263">
        <v>20</v>
      </c>
      <c r="AF263">
        <v>50</v>
      </c>
      <c r="AG263">
        <v>2500000</v>
      </c>
      <c r="AK263" s="16">
        <v>1500000</v>
      </c>
      <c r="AL263" s="16">
        <v>12.5</v>
      </c>
    </row>
    <row r="264" spans="1:38" x14ac:dyDescent="0.25">
      <c r="A264">
        <v>25</v>
      </c>
      <c r="B264">
        <v>65</v>
      </c>
      <c r="C264">
        <v>4</v>
      </c>
      <c r="D264">
        <v>20</v>
      </c>
      <c r="E264">
        <v>12.5</v>
      </c>
      <c r="F264">
        <v>1500000</v>
      </c>
      <c r="G264" s="13" t="s">
        <v>126</v>
      </c>
      <c r="J264" s="18">
        <v>2000000</v>
      </c>
      <c r="K264" s="18">
        <v>37.5</v>
      </c>
      <c r="AB264">
        <v>25</v>
      </c>
      <c r="AC264">
        <v>75</v>
      </c>
      <c r="AD264">
        <v>4</v>
      </c>
      <c r="AE264">
        <v>20</v>
      </c>
      <c r="AF264">
        <v>37.5</v>
      </c>
      <c r="AG264">
        <v>2000000</v>
      </c>
      <c r="AK264" s="18">
        <v>1500000</v>
      </c>
      <c r="AL264" s="18">
        <v>12.5</v>
      </c>
    </row>
    <row r="265" spans="1:38" x14ac:dyDescent="0.25">
      <c r="A265">
        <v>35</v>
      </c>
      <c r="B265">
        <v>70</v>
      </c>
      <c r="C265">
        <v>4</v>
      </c>
      <c r="D265">
        <v>17.5</v>
      </c>
      <c r="E265">
        <v>12.5</v>
      </c>
      <c r="F265">
        <v>1625000</v>
      </c>
      <c r="G265" s="13" t="s">
        <v>126</v>
      </c>
      <c r="J265" s="16">
        <v>1500000</v>
      </c>
      <c r="K265" s="16">
        <v>25</v>
      </c>
      <c r="AB265">
        <v>30</v>
      </c>
      <c r="AC265">
        <v>75</v>
      </c>
      <c r="AD265">
        <v>4</v>
      </c>
      <c r="AE265">
        <v>20</v>
      </c>
      <c r="AF265">
        <v>25</v>
      </c>
      <c r="AG265">
        <v>1500000</v>
      </c>
      <c r="AK265" s="16">
        <v>1625000</v>
      </c>
      <c r="AL265" s="16">
        <v>12.5</v>
      </c>
    </row>
    <row r="266" spans="1:38" x14ac:dyDescent="0.25">
      <c r="A266">
        <v>25</v>
      </c>
      <c r="B266">
        <v>65</v>
      </c>
      <c r="C266">
        <v>6</v>
      </c>
      <c r="D266">
        <v>17.5</v>
      </c>
      <c r="E266">
        <v>12.5</v>
      </c>
      <c r="F266">
        <v>1625000</v>
      </c>
      <c r="G266" s="13" t="s">
        <v>126</v>
      </c>
      <c r="J266" s="18">
        <v>1000000</v>
      </c>
      <c r="K266" s="18">
        <v>12.5</v>
      </c>
      <c r="AB266">
        <v>35</v>
      </c>
      <c r="AC266">
        <v>75</v>
      </c>
      <c r="AD266">
        <v>4</v>
      </c>
      <c r="AE266">
        <v>20</v>
      </c>
      <c r="AF266">
        <v>12.5</v>
      </c>
      <c r="AG266">
        <v>1000000</v>
      </c>
      <c r="AK266" s="18">
        <v>1625000</v>
      </c>
      <c r="AL266" s="18">
        <v>12.5</v>
      </c>
    </row>
    <row r="267" spans="1:38" x14ac:dyDescent="0.25">
      <c r="A267">
        <v>35</v>
      </c>
      <c r="B267">
        <v>70</v>
      </c>
      <c r="C267">
        <v>6</v>
      </c>
      <c r="D267">
        <v>15</v>
      </c>
      <c r="E267">
        <v>12.5</v>
      </c>
      <c r="F267">
        <v>1750000</v>
      </c>
      <c r="G267" s="13" t="s">
        <v>126</v>
      </c>
      <c r="J267" s="16">
        <v>500000</v>
      </c>
      <c r="K267" s="16">
        <v>0</v>
      </c>
      <c r="AB267">
        <v>40</v>
      </c>
      <c r="AC267">
        <v>75</v>
      </c>
      <c r="AD267">
        <v>4</v>
      </c>
      <c r="AE267">
        <v>20</v>
      </c>
      <c r="AF267">
        <v>0</v>
      </c>
      <c r="AG267">
        <v>500000</v>
      </c>
      <c r="AK267" s="16">
        <v>1750000</v>
      </c>
      <c r="AL267" s="16">
        <v>12.5</v>
      </c>
    </row>
    <row r="268" spans="1:38" x14ac:dyDescent="0.25">
      <c r="A268">
        <v>25</v>
      </c>
      <c r="B268">
        <v>65</v>
      </c>
      <c r="C268">
        <v>8</v>
      </c>
      <c r="D268">
        <v>15</v>
      </c>
      <c r="E268">
        <v>12.5</v>
      </c>
      <c r="F268">
        <v>1750000</v>
      </c>
      <c r="G268" s="13" t="s">
        <v>126</v>
      </c>
      <c r="J268" s="18">
        <v>2750000</v>
      </c>
      <c r="K268" s="18">
        <v>62.5</v>
      </c>
      <c r="AB268">
        <v>20</v>
      </c>
      <c r="AC268">
        <v>80</v>
      </c>
      <c r="AD268">
        <v>4</v>
      </c>
      <c r="AE268">
        <v>20</v>
      </c>
      <c r="AF268">
        <v>62.5</v>
      </c>
      <c r="AG268">
        <v>2750000</v>
      </c>
      <c r="AK268" s="18">
        <v>1750000</v>
      </c>
      <c r="AL268" s="18">
        <v>12.5</v>
      </c>
    </row>
    <row r="269" spans="1:38" x14ac:dyDescent="0.25">
      <c r="A269">
        <v>30</v>
      </c>
      <c r="B269">
        <v>65</v>
      </c>
      <c r="C269">
        <v>4</v>
      </c>
      <c r="D269">
        <v>17.5</v>
      </c>
      <c r="E269">
        <v>12.5</v>
      </c>
      <c r="F269">
        <v>1875000</v>
      </c>
      <c r="G269" s="13" t="s">
        <v>126</v>
      </c>
      <c r="J269" s="16">
        <v>2250000</v>
      </c>
      <c r="K269" s="16">
        <v>50</v>
      </c>
      <c r="AB269">
        <v>25</v>
      </c>
      <c r="AC269">
        <v>80</v>
      </c>
      <c r="AD269">
        <v>4</v>
      </c>
      <c r="AE269">
        <v>20</v>
      </c>
      <c r="AF269">
        <v>50</v>
      </c>
      <c r="AG269">
        <v>2250000</v>
      </c>
      <c r="AK269" s="16">
        <v>1875000</v>
      </c>
      <c r="AL269" s="16">
        <v>12.5</v>
      </c>
    </row>
    <row r="270" spans="1:38" x14ac:dyDescent="0.25">
      <c r="A270">
        <v>40</v>
      </c>
      <c r="B270">
        <v>70</v>
      </c>
      <c r="C270">
        <v>4</v>
      </c>
      <c r="D270">
        <v>15</v>
      </c>
      <c r="E270">
        <v>12.5</v>
      </c>
      <c r="F270">
        <v>2000000</v>
      </c>
      <c r="G270" s="13" t="s">
        <v>126</v>
      </c>
      <c r="J270" s="18">
        <v>1750000</v>
      </c>
      <c r="K270" s="18">
        <v>37.5</v>
      </c>
      <c r="AB270">
        <v>30</v>
      </c>
      <c r="AC270">
        <v>80</v>
      </c>
      <c r="AD270">
        <v>4</v>
      </c>
      <c r="AE270">
        <v>20</v>
      </c>
      <c r="AF270">
        <v>37.5</v>
      </c>
      <c r="AG270">
        <v>1750000</v>
      </c>
      <c r="AK270" s="18">
        <v>2000000</v>
      </c>
      <c r="AL270" s="18">
        <v>12.5</v>
      </c>
    </row>
    <row r="271" spans="1:38" x14ac:dyDescent="0.25">
      <c r="A271">
        <v>30</v>
      </c>
      <c r="B271">
        <v>65</v>
      </c>
      <c r="C271">
        <v>6</v>
      </c>
      <c r="D271">
        <v>15</v>
      </c>
      <c r="E271">
        <v>12.5</v>
      </c>
      <c r="F271">
        <v>2000000</v>
      </c>
      <c r="G271" s="13" t="s">
        <v>126</v>
      </c>
      <c r="J271" s="16">
        <v>1250000</v>
      </c>
      <c r="K271" s="16">
        <v>25</v>
      </c>
      <c r="AB271">
        <v>35</v>
      </c>
      <c r="AC271">
        <v>80</v>
      </c>
      <c r="AD271">
        <v>4</v>
      </c>
      <c r="AE271">
        <v>20</v>
      </c>
      <c r="AF271">
        <v>25</v>
      </c>
      <c r="AG271">
        <v>1250000</v>
      </c>
      <c r="AK271" s="16">
        <v>2000000</v>
      </c>
      <c r="AL271" s="16">
        <v>12.5</v>
      </c>
    </row>
    <row r="272" spans="1:38" x14ac:dyDescent="0.25">
      <c r="A272">
        <v>35</v>
      </c>
      <c r="B272">
        <v>65</v>
      </c>
      <c r="C272">
        <v>4</v>
      </c>
      <c r="D272">
        <v>15</v>
      </c>
      <c r="E272">
        <v>12.5</v>
      </c>
      <c r="F272">
        <v>2250000</v>
      </c>
      <c r="G272" s="13" t="s">
        <v>126</v>
      </c>
      <c r="J272" s="18">
        <v>750000</v>
      </c>
      <c r="K272" s="18">
        <v>12.5</v>
      </c>
      <c r="AB272">
        <v>40</v>
      </c>
      <c r="AC272">
        <v>80</v>
      </c>
      <c r="AD272">
        <v>4</v>
      </c>
      <c r="AE272">
        <v>20</v>
      </c>
      <c r="AF272">
        <v>12.5</v>
      </c>
      <c r="AG272">
        <v>750000</v>
      </c>
      <c r="AK272" s="18">
        <v>2250000</v>
      </c>
      <c r="AL272" s="18">
        <v>12.5</v>
      </c>
    </row>
    <row r="273" spans="1:38" x14ac:dyDescent="0.25">
      <c r="A273">
        <v>20</v>
      </c>
      <c r="B273">
        <v>85</v>
      </c>
      <c r="C273">
        <v>12</v>
      </c>
      <c r="D273">
        <v>25</v>
      </c>
      <c r="E273">
        <v>0</v>
      </c>
      <c r="F273">
        <v>-1750000</v>
      </c>
      <c r="G273" s="13" t="s">
        <v>126</v>
      </c>
      <c r="J273" s="16">
        <v>3000000</v>
      </c>
      <c r="K273" s="16">
        <v>75</v>
      </c>
      <c r="AB273">
        <v>20</v>
      </c>
      <c r="AC273">
        <v>85</v>
      </c>
      <c r="AD273">
        <v>4</v>
      </c>
      <c r="AE273">
        <v>20</v>
      </c>
      <c r="AF273">
        <v>75</v>
      </c>
      <c r="AG273">
        <v>3000000</v>
      </c>
      <c r="AK273" s="16">
        <v>-1750000</v>
      </c>
      <c r="AL273" s="16">
        <v>0</v>
      </c>
    </row>
    <row r="274" spans="1:38" x14ac:dyDescent="0.25">
      <c r="A274">
        <v>25</v>
      </c>
      <c r="B274">
        <v>85</v>
      </c>
      <c r="C274">
        <v>10</v>
      </c>
      <c r="D274">
        <v>25</v>
      </c>
      <c r="E274">
        <v>0</v>
      </c>
      <c r="F274">
        <v>-1500000</v>
      </c>
      <c r="G274" s="13" t="s">
        <v>126</v>
      </c>
      <c r="J274" s="18">
        <v>2500000</v>
      </c>
      <c r="K274" s="18">
        <v>62.5</v>
      </c>
      <c r="AB274">
        <v>25</v>
      </c>
      <c r="AC274">
        <v>85</v>
      </c>
      <c r="AD274">
        <v>4</v>
      </c>
      <c r="AE274">
        <v>20</v>
      </c>
      <c r="AF274">
        <v>62.5</v>
      </c>
      <c r="AG274">
        <v>2500000</v>
      </c>
      <c r="AK274" s="18">
        <v>-1500000</v>
      </c>
      <c r="AL274" s="18">
        <v>0</v>
      </c>
    </row>
    <row r="275" spans="1:38" x14ac:dyDescent="0.25">
      <c r="A275">
        <v>25</v>
      </c>
      <c r="B275">
        <v>85</v>
      </c>
      <c r="C275">
        <v>12</v>
      </c>
      <c r="D275">
        <v>22.5</v>
      </c>
      <c r="E275">
        <v>0</v>
      </c>
      <c r="F275">
        <v>-1375000</v>
      </c>
      <c r="G275" s="13" t="s">
        <v>126</v>
      </c>
      <c r="J275" s="16">
        <v>2000000</v>
      </c>
      <c r="K275" s="16">
        <v>50</v>
      </c>
      <c r="AB275">
        <v>30</v>
      </c>
      <c r="AC275">
        <v>85</v>
      </c>
      <c r="AD275">
        <v>4</v>
      </c>
      <c r="AE275">
        <v>20</v>
      </c>
      <c r="AF275">
        <v>50</v>
      </c>
      <c r="AG275">
        <v>2000000</v>
      </c>
      <c r="AK275" s="16">
        <v>-1375000</v>
      </c>
      <c r="AL275" s="16">
        <v>0</v>
      </c>
    </row>
    <row r="276" spans="1:38" x14ac:dyDescent="0.25">
      <c r="A276">
        <v>30</v>
      </c>
      <c r="B276">
        <v>85</v>
      </c>
      <c r="C276">
        <v>8</v>
      </c>
      <c r="D276">
        <v>25</v>
      </c>
      <c r="E276">
        <v>0</v>
      </c>
      <c r="F276">
        <v>-1250000</v>
      </c>
      <c r="G276" s="13" t="s">
        <v>126</v>
      </c>
      <c r="J276" s="18">
        <v>1500000</v>
      </c>
      <c r="K276" s="18">
        <v>37.5</v>
      </c>
      <c r="AB276">
        <v>35</v>
      </c>
      <c r="AC276">
        <v>85</v>
      </c>
      <c r="AD276">
        <v>4</v>
      </c>
      <c r="AE276">
        <v>20</v>
      </c>
      <c r="AF276">
        <v>37.5</v>
      </c>
      <c r="AG276">
        <v>1500000</v>
      </c>
      <c r="AK276" s="18">
        <v>-1250000</v>
      </c>
      <c r="AL276" s="18">
        <v>0</v>
      </c>
    </row>
    <row r="277" spans="1:38" x14ac:dyDescent="0.25">
      <c r="A277">
        <v>20</v>
      </c>
      <c r="B277">
        <v>80</v>
      </c>
      <c r="C277">
        <v>10</v>
      </c>
      <c r="D277">
        <v>25</v>
      </c>
      <c r="E277">
        <v>0</v>
      </c>
      <c r="F277">
        <v>-1250000</v>
      </c>
      <c r="G277" s="13" t="s">
        <v>126</v>
      </c>
      <c r="J277" s="16">
        <v>1000000</v>
      </c>
      <c r="K277" s="16">
        <v>25</v>
      </c>
      <c r="AB277">
        <v>40</v>
      </c>
      <c r="AC277">
        <v>85</v>
      </c>
      <c r="AD277">
        <v>4</v>
      </c>
      <c r="AE277">
        <v>20</v>
      </c>
      <c r="AF277">
        <v>25</v>
      </c>
      <c r="AG277">
        <v>1000000</v>
      </c>
      <c r="AK277" s="16">
        <v>-1250000</v>
      </c>
      <c r="AL277" s="16">
        <v>0</v>
      </c>
    </row>
    <row r="278" spans="1:38" x14ac:dyDescent="0.25">
      <c r="A278">
        <v>30</v>
      </c>
      <c r="B278">
        <v>85</v>
      </c>
      <c r="C278">
        <v>10</v>
      </c>
      <c r="D278">
        <v>22.5</v>
      </c>
      <c r="E278">
        <v>0</v>
      </c>
      <c r="F278">
        <v>-1125000</v>
      </c>
      <c r="G278" s="13" t="s">
        <v>126</v>
      </c>
      <c r="J278" s="18">
        <v>1250000</v>
      </c>
      <c r="K278" s="18">
        <v>12.5</v>
      </c>
      <c r="AB278">
        <v>20</v>
      </c>
      <c r="AC278">
        <v>65</v>
      </c>
      <c r="AD278">
        <v>6</v>
      </c>
      <c r="AE278">
        <v>20</v>
      </c>
      <c r="AF278">
        <v>12.5</v>
      </c>
      <c r="AG278">
        <v>1250000</v>
      </c>
      <c r="AK278" s="18">
        <v>-1125000</v>
      </c>
      <c r="AL278" s="18">
        <v>0</v>
      </c>
    </row>
    <row r="279" spans="1:38" x14ac:dyDescent="0.25">
      <c r="A279">
        <v>20</v>
      </c>
      <c r="B279">
        <v>80</v>
      </c>
      <c r="C279">
        <v>12</v>
      </c>
      <c r="D279">
        <v>22.5</v>
      </c>
      <c r="E279">
        <v>0</v>
      </c>
      <c r="F279">
        <v>-1125000</v>
      </c>
      <c r="G279" s="13" t="s">
        <v>126</v>
      </c>
      <c r="J279" s="16">
        <v>750000</v>
      </c>
      <c r="K279" s="16">
        <v>0</v>
      </c>
      <c r="AB279">
        <v>25</v>
      </c>
      <c r="AC279">
        <v>65</v>
      </c>
      <c r="AD279">
        <v>6</v>
      </c>
      <c r="AE279">
        <v>20</v>
      </c>
      <c r="AF279">
        <v>0</v>
      </c>
      <c r="AG279">
        <v>750000</v>
      </c>
      <c r="AK279" s="16">
        <v>-1125000</v>
      </c>
      <c r="AL279" s="16">
        <v>0</v>
      </c>
    </row>
    <row r="280" spans="1:38" x14ac:dyDescent="0.25">
      <c r="A280">
        <v>30</v>
      </c>
      <c r="B280">
        <v>85</v>
      </c>
      <c r="C280">
        <v>12</v>
      </c>
      <c r="D280">
        <v>20</v>
      </c>
      <c r="E280">
        <v>0</v>
      </c>
      <c r="F280">
        <v>-1000000</v>
      </c>
      <c r="G280" s="13" t="s">
        <v>126</v>
      </c>
      <c r="J280" s="18">
        <v>250000</v>
      </c>
      <c r="K280" s="18">
        <v>-12.5</v>
      </c>
      <c r="AB280">
        <v>30</v>
      </c>
      <c r="AC280">
        <v>65</v>
      </c>
      <c r="AD280">
        <v>6</v>
      </c>
      <c r="AE280">
        <v>20</v>
      </c>
      <c r="AF280">
        <v>-12.5</v>
      </c>
      <c r="AG280">
        <v>250000</v>
      </c>
      <c r="AK280" s="18">
        <v>-1000000</v>
      </c>
      <c r="AL280" s="18">
        <v>0</v>
      </c>
    </row>
    <row r="281" spans="1:38" x14ac:dyDescent="0.25">
      <c r="A281">
        <v>35</v>
      </c>
      <c r="B281">
        <v>85</v>
      </c>
      <c r="C281">
        <v>6</v>
      </c>
      <c r="D281">
        <v>25</v>
      </c>
      <c r="E281">
        <v>0</v>
      </c>
      <c r="F281">
        <v>-1000000</v>
      </c>
      <c r="G281" s="13" t="s">
        <v>126</v>
      </c>
      <c r="J281" s="16">
        <v>-250000</v>
      </c>
      <c r="K281" s="16">
        <v>-25</v>
      </c>
      <c r="AB281">
        <v>35</v>
      </c>
      <c r="AC281">
        <v>65</v>
      </c>
      <c r="AD281">
        <v>6</v>
      </c>
      <c r="AE281">
        <v>20</v>
      </c>
      <c r="AF281">
        <v>-25</v>
      </c>
      <c r="AG281">
        <v>-250000</v>
      </c>
      <c r="AK281" s="16">
        <v>-1000000</v>
      </c>
      <c r="AL281" s="16">
        <v>0</v>
      </c>
    </row>
    <row r="282" spans="1:38" x14ac:dyDescent="0.25">
      <c r="A282">
        <v>25</v>
      </c>
      <c r="B282">
        <v>80</v>
      </c>
      <c r="C282">
        <v>8</v>
      </c>
      <c r="D282">
        <v>25</v>
      </c>
      <c r="E282">
        <v>0</v>
      </c>
      <c r="F282">
        <v>-1000000</v>
      </c>
      <c r="G282" s="13" t="s">
        <v>126</v>
      </c>
      <c r="J282" s="18">
        <v>-750000</v>
      </c>
      <c r="K282" s="18">
        <v>-37.5</v>
      </c>
      <c r="AB282">
        <v>40</v>
      </c>
      <c r="AC282">
        <v>65</v>
      </c>
      <c r="AD282">
        <v>6</v>
      </c>
      <c r="AE282">
        <v>20</v>
      </c>
      <c r="AF282">
        <v>-37.5</v>
      </c>
      <c r="AG282">
        <v>-750000</v>
      </c>
      <c r="AK282" s="18">
        <v>-1000000</v>
      </c>
      <c r="AL282" s="18">
        <v>0</v>
      </c>
    </row>
    <row r="283" spans="1:38" x14ac:dyDescent="0.25">
      <c r="A283">
        <v>35</v>
      </c>
      <c r="B283">
        <v>85</v>
      </c>
      <c r="C283">
        <v>8</v>
      </c>
      <c r="D283">
        <v>22.5</v>
      </c>
      <c r="E283">
        <v>0</v>
      </c>
      <c r="F283">
        <v>-875000</v>
      </c>
      <c r="G283" s="13" t="s">
        <v>126</v>
      </c>
      <c r="J283" s="16">
        <v>1500000</v>
      </c>
      <c r="K283" s="16">
        <v>25</v>
      </c>
      <c r="AB283">
        <v>20</v>
      </c>
      <c r="AC283">
        <v>70</v>
      </c>
      <c r="AD283">
        <v>6</v>
      </c>
      <c r="AE283">
        <v>20</v>
      </c>
      <c r="AF283">
        <v>25</v>
      </c>
      <c r="AG283">
        <v>1500000</v>
      </c>
      <c r="AK283" s="16">
        <v>-875000</v>
      </c>
      <c r="AL283" s="16">
        <v>0</v>
      </c>
    </row>
    <row r="284" spans="1:38" x14ac:dyDescent="0.25">
      <c r="A284">
        <v>25</v>
      </c>
      <c r="B284">
        <v>80</v>
      </c>
      <c r="C284">
        <v>10</v>
      </c>
      <c r="D284">
        <v>22.5</v>
      </c>
      <c r="E284">
        <v>0</v>
      </c>
      <c r="F284">
        <v>-875000</v>
      </c>
      <c r="G284" s="13" t="s">
        <v>126</v>
      </c>
      <c r="J284" s="18">
        <v>1000000</v>
      </c>
      <c r="K284" s="18">
        <v>12.5</v>
      </c>
      <c r="AB284">
        <v>25</v>
      </c>
      <c r="AC284">
        <v>70</v>
      </c>
      <c r="AD284">
        <v>6</v>
      </c>
      <c r="AE284">
        <v>20</v>
      </c>
      <c r="AF284">
        <v>12.5</v>
      </c>
      <c r="AG284">
        <v>1000000</v>
      </c>
      <c r="AK284" s="18">
        <v>-875000</v>
      </c>
      <c r="AL284" s="18">
        <v>0</v>
      </c>
    </row>
    <row r="285" spans="1:38" x14ac:dyDescent="0.25">
      <c r="A285">
        <v>35</v>
      </c>
      <c r="B285">
        <v>85</v>
      </c>
      <c r="C285">
        <v>10</v>
      </c>
      <c r="D285">
        <v>20</v>
      </c>
      <c r="E285">
        <v>0</v>
      </c>
      <c r="F285">
        <v>-750000</v>
      </c>
      <c r="G285" s="13" t="s">
        <v>126</v>
      </c>
      <c r="J285" s="16">
        <v>500000</v>
      </c>
      <c r="K285" s="16">
        <v>0</v>
      </c>
      <c r="AB285">
        <v>30</v>
      </c>
      <c r="AC285">
        <v>70</v>
      </c>
      <c r="AD285">
        <v>6</v>
      </c>
      <c r="AE285">
        <v>20</v>
      </c>
      <c r="AF285">
        <v>0</v>
      </c>
      <c r="AG285">
        <v>500000</v>
      </c>
      <c r="AK285" s="16">
        <v>-750000</v>
      </c>
      <c r="AL285" s="16">
        <v>0</v>
      </c>
    </row>
    <row r="286" spans="1:38" x14ac:dyDescent="0.25">
      <c r="A286">
        <v>25</v>
      </c>
      <c r="B286">
        <v>80</v>
      </c>
      <c r="C286">
        <v>12</v>
      </c>
      <c r="D286">
        <v>20</v>
      </c>
      <c r="E286">
        <v>0</v>
      </c>
      <c r="F286">
        <v>-750000</v>
      </c>
      <c r="G286" s="13" t="s">
        <v>126</v>
      </c>
      <c r="J286" s="18">
        <v>0</v>
      </c>
      <c r="K286" s="18">
        <v>-12.5</v>
      </c>
      <c r="AB286">
        <v>35</v>
      </c>
      <c r="AC286">
        <v>70</v>
      </c>
      <c r="AD286">
        <v>6</v>
      </c>
      <c r="AE286">
        <v>20</v>
      </c>
      <c r="AF286">
        <v>-12.5</v>
      </c>
      <c r="AG286">
        <v>0</v>
      </c>
      <c r="AK286" s="18">
        <v>-750000</v>
      </c>
      <c r="AL286" s="18">
        <v>0</v>
      </c>
    </row>
    <row r="287" spans="1:38" x14ac:dyDescent="0.25">
      <c r="A287">
        <v>40</v>
      </c>
      <c r="B287">
        <v>85</v>
      </c>
      <c r="C287">
        <v>4</v>
      </c>
      <c r="D287">
        <v>25</v>
      </c>
      <c r="E287">
        <v>0</v>
      </c>
      <c r="F287">
        <v>-750000</v>
      </c>
      <c r="G287" s="13" t="s">
        <v>126</v>
      </c>
      <c r="J287" s="16">
        <v>-500000</v>
      </c>
      <c r="K287" s="16">
        <v>-25</v>
      </c>
      <c r="AB287">
        <v>40</v>
      </c>
      <c r="AC287">
        <v>70</v>
      </c>
      <c r="AD287">
        <v>6</v>
      </c>
      <c r="AE287">
        <v>20</v>
      </c>
      <c r="AF287">
        <v>-25</v>
      </c>
      <c r="AG287">
        <v>-500000</v>
      </c>
      <c r="AK287" s="16">
        <v>-750000</v>
      </c>
      <c r="AL287" s="16">
        <v>0</v>
      </c>
    </row>
    <row r="288" spans="1:38" x14ac:dyDescent="0.25">
      <c r="A288">
        <v>30</v>
      </c>
      <c r="B288">
        <v>80</v>
      </c>
      <c r="C288">
        <v>6</v>
      </c>
      <c r="D288">
        <v>25</v>
      </c>
      <c r="E288">
        <v>0</v>
      </c>
      <c r="F288">
        <v>-750000</v>
      </c>
      <c r="G288" s="13" t="s">
        <v>126</v>
      </c>
      <c r="J288" s="18">
        <v>1750000</v>
      </c>
      <c r="K288" s="18">
        <v>37.5</v>
      </c>
      <c r="AB288">
        <v>20</v>
      </c>
      <c r="AC288">
        <v>75</v>
      </c>
      <c r="AD288">
        <v>6</v>
      </c>
      <c r="AE288">
        <v>20</v>
      </c>
      <c r="AF288">
        <v>37.5</v>
      </c>
      <c r="AG288">
        <v>1750000</v>
      </c>
      <c r="AK288" s="18">
        <v>-750000</v>
      </c>
      <c r="AL288" s="18">
        <v>0</v>
      </c>
    </row>
    <row r="289" spans="1:38" x14ac:dyDescent="0.25">
      <c r="A289">
        <v>20</v>
      </c>
      <c r="B289">
        <v>75</v>
      </c>
      <c r="C289">
        <v>8</v>
      </c>
      <c r="D289">
        <v>25</v>
      </c>
      <c r="E289">
        <v>0</v>
      </c>
      <c r="F289">
        <v>-750000</v>
      </c>
      <c r="G289" s="13" t="s">
        <v>126</v>
      </c>
      <c r="J289" s="16">
        <v>1250000</v>
      </c>
      <c r="K289" s="16">
        <v>25</v>
      </c>
      <c r="AB289">
        <v>25</v>
      </c>
      <c r="AC289">
        <v>75</v>
      </c>
      <c r="AD289">
        <v>6</v>
      </c>
      <c r="AE289">
        <v>20</v>
      </c>
      <c r="AF289">
        <v>25</v>
      </c>
      <c r="AG289">
        <v>1250000</v>
      </c>
      <c r="AK289" s="16">
        <v>-750000</v>
      </c>
      <c r="AL289" s="16">
        <v>0</v>
      </c>
    </row>
    <row r="290" spans="1:38" x14ac:dyDescent="0.25">
      <c r="A290">
        <v>35</v>
      </c>
      <c r="B290">
        <v>85</v>
      </c>
      <c r="C290">
        <v>12</v>
      </c>
      <c r="D290">
        <v>17.5</v>
      </c>
      <c r="E290">
        <v>0</v>
      </c>
      <c r="F290">
        <v>-625000</v>
      </c>
      <c r="G290" s="13" t="s">
        <v>126</v>
      </c>
      <c r="J290" s="18">
        <v>750000</v>
      </c>
      <c r="K290" s="18">
        <v>12.5</v>
      </c>
      <c r="AB290">
        <v>30</v>
      </c>
      <c r="AC290">
        <v>75</v>
      </c>
      <c r="AD290">
        <v>6</v>
      </c>
      <c r="AE290">
        <v>20</v>
      </c>
      <c r="AF290">
        <v>12.5</v>
      </c>
      <c r="AG290">
        <v>750000</v>
      </c>
      <c r="AK290" s="18">
        <v>-625000</v>
      </c>
      <c r="AL290" s="18">
        <v>0</v>
      </c>
    </row>
    <row r="291" spans="1:38" x14ac:dyDescent="0.25">
      <c r="A291">
        <v>40</v>
      </c>
      <c r="B291">
        <v>85</v>
      </c>
      <c r="C291">
        <v>6</v>
      </c>
      <c r="D291">
        <v>22.5</v>
      </c>
      <c r="E291">
        <v>0</v>
      </c>
      <c r="F291">
        <v>-625000</v>
      </c>
      <c r="G291" s="13" t="s">
        <v>126</v>
      </c>
      <c r="J291" s="16">
        <v>250000</v>
      </c>
      <c r="K291" s="16">
        <v>0</v>
      </c>
      <c r="AB291">
        <v>35</v>
      </c>
      <c r="AC291">
        <v>75</v>
      </c>
      <c r="AD291">
        <v>6</v>
      </c>
      <c r="AE291">
        <v>20</v>
      </c>
      <c r="AF291">
        <v>0</v>
      </c>
      <c r="AG291">
        <v>250000</v>
      </c>
      <c r="AK291" s="16">
        <v>-625000</v>
      </c>
      <c r="AL291" s="16">
        <v>0</v>
      </c>
    </row>
    <row r="292" spans="1:38" x14ac:dyDescent="0.25">
      <c r="A292">
        <v>30</v>
      </c>
      <c r="B292">
        <v>80</v>
      </c>
      <c r="C292">
        <v>8</v>
      </c>
      <c r="D292">
        <v>22.5</v>
      </c>
      <c r="E292">
        <v>0</v>
      </c>
      <c r="F292">
        <v>-625000</v>
      </c>
      <c r="G292" s="13" t="s">
        <v>126</v>
      </c>
      <c r="J292" s="18">
        <v>-250000</v>
      </c>
      <c r="K292" s="18">
        <v>-12.5</v>
      </c>
      <c r="AB292">
        <v>40</v>
      </c>
      <c r="AC292">
        <v>75</v>
      </c>
      <c r="AD292">
        <v>6</v>
      </c>
      <c r="AE292">
        <v>20</v>
      </c>
      <c r="AF292">
        <v>-12.5</v>
      </c>
      <c r="AG292">
        <v>-250000</v>
      </c>
      <c r="AK292" s="18">
        <v>-625000</v>
      </c>
      <c r="AL292" s="18">
        <v>0</v>
      </c>
    </row>
    <row r="293" spans="1:38" x14ac:dyDescent="0.25">
      <c r="A293">
        <v>20</v>
      </c>
      <c r="B293">
        <v>75</v>
      </c>
      <c r="C293">
        <v>10</v>
      </c>
      <c r="D293">
        <v>22.5</v>
      </c>
      <c r="E293">
        <v>0</v>
      </c>
      <c r="F293">
        <v>-625000</v>
      </c>
      <c r="G293" s="13" t="s">
        <v>126</v>
      </c>
      <c r="J293" s="16">
        <v>2000000</v>
      </c>
      <c r="K293" s="16">
        <v>50</v>
      </c>
      <c r="AB293">
        <v>20</v>
      </c>
      <c r="AC293">
        <v>80</v>
      </c>
      <c r="AD293">
        <v>6</v>
      </c>
      <c r="AE293">
        <v>20</v>
      </c>
      <c r="AF293">
        <v>50</v>
      </c>
      <c r="AG293">
        <v>2000000</v>
      </c>
      <c r="AK293" s="16">
        <v>-625000</v>
      </c>
      <c r="AL293" s="16">
        <v>0</v>
      </c>
    </row>
    <row r="294" spans="1:38" x14ac:dyDescent="0.25">
      <c r="A294">
        <v>40</v>
      </c>
      <c r="B294">
        <v>85</v>
      </c>
      <c r="C294">
        <v>8</v>
      </c>
      <c r="D294">
        <v>20</v>
      </c>
      <c r="E294">
        <v>0</v>
      </c>
      <c r="F294">
        <v>-500000</v>
      </c>
      <c r="G294" s="13" t="s">
        <v>126</v>
      </c>
      <c r="J294" s="18">
        <v>1500000</v>
      </c>
      <c r="K294" s="18">
        <v>37.5</v>
      </c>
      <c r="AB294">
        <v>25</v>
      </c>
      <c r="AC294">
        <v>80</v>
      </c>
      <c r="AD294">
        <v>6</v>
      </c>
      <c r="AE294">
        <v>20</v>
      </c>
      <c r="AF294">
        <v>37.5</v>
      </c>
      <c r="AG294">
        <v>1500000</v>
      </c>
      <c r="AK294" s="18">
        <v>-500000</v>
      </c>
      <c r="AL294" s="18">
        <v>0</v>
      </c>
    </row>
    <row r="295" spans="1:38" x14ac:dyDescent="0.25">
      <c r="A295">
        <v>30</v>
      </c>
      <c r="B295">
        <v>80</v>
      </c>
      <c r="C295">
        <v>10</v>
      </c>
      <c r="D295">
        <v>20</v>
      </c>
      <c r="E295">
        <v>0</v>
      </c>
      <c r="F295">
        <v>-500000</v>
      </c>
      <c r="G295" s="13" t="s">
        <v>126</v>
      </c>
      <c r="J295" s="16">
        <v>1000000</v>
      </c>
      <c r="K295" s="16">
        <v>25</v>
      </c>
      <c r="AB295">
        <v>30</v>
      </c>
      <c r="AC295">
        <v>80</v>
      </c>
      <c r="AD295">
        <v>6</v>
      </c>
      <c r="AE295">
        <v>20</v>
      </c>
      <c r="AF295">
        <v>25</v>
      </c>
      <c r="AG295">
        <v>1000000</v>
      </c>
      <c r="AK295" s="16">
        <v>-500000</v>
      </c>
      <c r="AL295" s="16">
        <v>0</v>
      </c>
    </row>
    <row r="296" spans="1:38" x14ac:dyDescent="0.25">
      <c r="A296">
        <v>20</v>
      </c>
      <c r="B296">
        <v>75</v>
      </c>
      <c r="C296">
        <v>12</v>
      </c>
      <c r="D296">
        <v>20</v>
      </c>
      <c r="E296">
        <v>0</v>
      </c>
      <c r="F296">
        <v>-500000</v>
      </c>
      <c r="G296" s="13" t="s">
        <v>126</v>
      </c>
      <c r="J296" s="18">
        <v>500000</v>
      </c>
      <c r="K296" s="18">
        <v>12.5</v>
      </c>
      <c r="AB296">
        <v>35</v>
      </c>
      <c r="AC296">
        <v>80</v>
      </c>
      <c r="AD296">
        <v>6</v>
      </c>
      <c r="AE296">
        <v>20</v>
      </c>
      <c r="AF296">
        <v>12.5</v>
      </c>
      <c r="AG296">
        <v>500000</v>
      </c>
      <c r="AK296" s="18">
        <v>-500000</v>
      </c>
      <c r="AL296" s="18">
        <v>0</v>
      </c>
    </row>
    <row r="297" spans="1:38" x14ac:dyDescent="0.25">
      <c r="A297">
        <v>35</v>
      </c>
      <c r="B297">
        <v>80</v>
      </c>
      <c r="C297">
        <v>4</v>
      </c>
      <c r="D297">
        <v>25</v>
      </c>
      <c r="E297">
        <v>0</v>
      </c>
      <c r="F297">
        <v>-500000</v>
      </c>
      <c r="G297" s="13" t="s">
        <v>126</v>
      </c>
      <c r="J297" s="16">
        <v>0</v>
      </c>
      <c r="K297" s="16">
        <v>0</v>
      </c>
      <c r="AB297">
        <v>40</v>
      </c>
      <c r="AC297">
        <v>80</v>
      </c>
      <c r="AD297">
        <v>6</v>
      </c>
      <c r="AE297">
        <v>20</v>
      </c>
      <c r="AF297">
        <v>0</v>
      </c>
      <c r="AG297">
        <v>0</v>
      </c>
      <c r="AK297" s="16">
        <v>-500000</v>
      </c>
      <c r="AL297" s="16">
        <v>0</v>
      </c>
    </row>
    <row r="298" spans="1:38" x14ac:dyDescent="0.25">
      <c r="A298">
        <v>25</v>
      </c>
      <c r="B298">
        <v>75</v>
      </c>
      <c r="C298">
        <v>6</v>
      </c>
      <c r="D298">
        <v>25</v>
      </c>
      <c r="E298">
        <v>0</v>
      </c>
      <c r="F298">
        <v>-500000</v>
      </c>
      <c r="G298" s="13" t="s">
        <v>126</v>
      </c>
      <c r="J298" s="18">
        <v>2250000</v>
      </c>
      <c r="K298" s="18">
        <v>62.5</v>
      </c>
      <c r="AB298">
        <v>20</v>
      </c>
      <c r="AC298">
        <v>85</v>
      </c>
      <c r="AD298">
        <v>6</v>
      </c>
      <c r="AE298">
        <v>20</v>
      </c>
      <c r="AF298">
        <v>62.5</v>
      </c>
      <c r="AG298">
        <v>2250000</v>
      </c>
      <c r="AK298" s="18">
        <v>-500000</v>
      </c>
      <c r="AL298" s="18">
        <v>0</v>
      </c>
    </row>
    <row r="299" spans="1:38" x14ac:dyDescent="0.25">
      <c r="A299">
        <v>40</v>
      </c>
      <c r="B299">
        <v>85</v>
      </c>
      <c r="C299">
        <v>10</v>
      </c>
      <c r="D299">
        <v>17.5</v>
      </c>
      <c r="E299">
        <v>0</v>
      </c>
      <c r="F299">
        <v>-375000</v>
      </c>
      <c r="G299" s="13" t="s">
        <v>126</v>
      </c>
      <c r="J299" s="16">
        <v>1750000</v>
      </c>
      <c r="K299" s="16">
        <v>50</v>
      </c>
      <c r="AB299">
        <v>25</v>
      </c>
      <c r="AC299">
        <v>85</v>
      </c>
      <c r="AD299">
        <v>6</v>
      </c>
      <c r="AE299">
        <v>20</v>
      </c>
      <c r="AF299">
        <v>50</v>
      </c>
      <c r="AG299">
        <v>1750000</v>
      </c>
      <c r="AK299" s="16">
        <v>-375000</v>
      </c>
      <c r="AL299" s="16">
        <v>0</v>
      </c>
    </row>
    <row r="300" spans="1:38" x14ac:dyDescent="0.25">
      <c r="A300">
        <v>30</v>
      </c>
      <c r="B300">
        <v>80</v>
      </c>
      <c r="C300">
        <v>12</v>
      </c>
      <c r="D300">
        <v>17.5</v>
      </c>
      <c r="E300">
        <v>0</v>
      </c>
      <c r="F300">
        <v>-375000</v>
      </c>
      <c r="G300" s="13" t="s">
        <v>126</v>
      </c>
      <c r="J300" s="18">
        <v>1250000</v>
      </c>
      <c r="K300" s="18">
        <v>37.5</v>
      </c>
      <c r="AB300">
        <v>30</v>
      </c>
      <c r="AC300">
        <v>85</v>
      </c>
      <c r="AD300">
        <v>6</v>
      </c>
      <c r="AE300">
        <v>20</v>
      </c>
      <c r="AF300">
        <v>37.5</v>
      </c>
      <c r="AG300">
        <v>1250000</v>
      </c>
      <c r="AK300" s="18">
        <v>-375000</v>
      </c>
      <c r="AL300" s="18">
        <v>0</v>
      </c>
    </row>
    <row r="301" spans="1:38" x14ac:dyDescent="0.25">
      <c r="A301">
        <v>35</v>
      </c>
      <c r="B301">
        <v>80</v>
      </c>
      <c r="C301">
        <v>6</v>
      </c>
      <c r="D301">
        <v>22.5</v>
      </c>
      <c r="E301">
        <v>0</v>
      </c>
      <c r="F301">
        <v>-375000</v>
      </c>
      <c r="G301" s="13" t="s">
        <v>126</v>
      </c>
      <c r="J301" s="16">
        <v>750000</v>
      </c>
      <c r="K301" s="16">
        <v>25</v>
      </c>
      <c r="AB301">
        <v>35</v>
      </c>
      <c r="AC301">
        <v>85</v>
      </c>
      <c r="AD301">
        <v>6</v>
      </c>
      <c r="AE301">
        <v>20</v>
      </c>
      <c r="AF301">
        <v>25</v>
      </c>
      <c r="AG301">
        <v>750000</v>
      </c>
      <c r="AK301" s="16">
        <v>-375000</v>
      </c>
      <c r="AL301" s="16">
        <v>0</v>
      </c>
    </row>
    <row r="302" spans="1:38" x14ac:dyDescent="0.25">
      <c r="A302">
        <v>25</v>
      </c>
      <c r="B302">
        <v>75</v>
      </c>
      <c r="C302">
        <v>8</v>
      </c>
      <c r="D302">
        <v>22.5</v>
      </c>
      <c r="E302">
        <v>0</v>
      </c>
      <c r="F302">
        <v>-375000</v>
      </c>
      <c r="G302" s="13" t="s">
        <v>126</v>
      </c>
      <c r="J302" s="18">
        <v>250000</v>
      </c>
      <c r="K302" s="18">
        <v>12.5</v>
      </c>
      <c r="AB302">
        <v>40</v>
      </c>
      <c r="AC302">
        <v>85</v>
      </c>
      <c r="AD302">
        <v>6</v>
      </c>
      <c r="AE302">
        <v>20</v>
      </c>
      <c r="AF302">
        <v>12.5</v>
      </c>
      <c r="AG302">
        <v>250000</v>
      </c>
      <c r="AK302" s="18">
        <v>-375000</v>
      </c>
      <c r="AL302" s="18">
        <v>0</v>
      </c>
    </row>
    <row r="303" spans="1:38" x14ac:dyDescent="0.25">
      <c r="A303">
        <v>40</v>
      </c>
      <c r="B303">
        <v>85</v>
      </c>
      <c r="C303">
        <v>12</v>
      </c>
      <c r="D303">
        <v>15</v>
      </c>
      <c r="E303">
        <v>0</v>
      </c>
      <c r="F303">
        <v>-250000</v>
      </c>
      <c r="G303" s="13" t="s">
        <v>126</v>
      </c>
      <c r="J303" s="16">
        <v>500000</v>
      </c>
      <c r="K303" s="16">
        <v>0</v>
      </c>
      <c r="AB303">
        <v>20</v>
      </c>
      <c r="AC303">
        <v>65</v>
      </c>
      <c r="AD303">
        <v>8</v>
      </c>
      <c r="AE303">
        <v>20</v>
      </c>
      <c r="AF303">
        <v>0</v>
      </c>
      <c r="AG303">
        <v>500000</v>
      </c>
      <c r="AK303" s="16">
        <v>-250000</v>
      </c>
      <c r="AL303" s="16">
        <v>0</v>
      </c>
    </row>
    <row r="304" spans="1:38" x14ac:dyDescent="0.25">
      <c r="A304">
        <v>35</v>
      </c>
      <c r="B304">
        <v>80</v>
      </c>
      <c r="C304">
        <v>8</v>
      </c>
      <c r="D304">
        <v>20</v>
      </c>
      <c r="E304">
        <v>0</v>
      </c>
      <c r="F304">
        <v>-250000</v>
      </c>
      <c r="G304" s="13" t="s">
        <v>126</v>
      </c>
      <c r="J304" s="18">
        <v>0</v>
      </c>
      <c r="K304" s="18">
        <v>-12.5</v>
      </c>
      <c r="AB304">
        <v>25</v>
      </c>
      <c r="AC304">
        <v>65</v>
      </c>
      <c r="AD304">
        <v>8</v>
      </c>
      <c r="AE304">
        <v>20</v>
      </c>
      <c r="AF304">
        <v>-12.5</v>
      </c>
      <c r="AG304">
        <v>0</v>
      </c>
      <c r="AK304" s="18">
        <v>-250000</v>
      </c>
      <c r="AL304" s="18">
        <v>0</v>
      </c>
    </row>
    <row r="305" spans="1:38" x14ac:dyDescent="0.25">
      <c r="A305">
        <v>25</v>
      </c>
      <c r="B305">
        <v>75</v>
      </c>
      <c r="C305">
        <v>10</v>
      </c>
      <c r="D305">
        <v>20</v>
      </c>
      <c r="E305">
        <v>0</v>
      </c>
      <c r="F305">
        <v>-250000</v>
      </c>
      <c r="G305" s="13" t="s">
        <v>126</v>
      </c>
      <c r="J305" s="16">
        <v>-500000</v>
      </c>
      <c r="K305" s="16">
        <v>-25</v>
      </c>
      <c r="AB305">
        <v>30</v>
      </c>
      <c r="AC305">
        <v>65</v>
      </c>
      <c r="AD305">
        <v>8</v>
      </c>
      <c r="AE305">
        <v>20</v>
      </c>
      <c r="AF305">
        <v>-25</v>
      </c>
      <c r="AG305">
        <v>-500000</v>
      </c>
      <c r="AK305" s="16">
        <v>-250000</v>
      </c>
      <c r="AL305" s="16">
        <v>0</v>
      </c>
    </row>
    <row r="306" spans="1:38" x14ac:dyDescent="0.25">
      <c r="A306">
        <v>30</v>
      </c>
      <c r="B306">
        <v>75</v>
      </c>
      <c r="C306">
        <v>4</v>
      </c>
      <c r="D306">
        <v>25</v>
      </c>
      <c r="E306">
        <v>0</v>
      </c>
      <c r="F306">
        <v>-250000</v>
      </c>
      <c r="G306" s="13" t="s">
        <v>126</v>
      </c>
      <c r="J306" s="18">
        <v>-1000000</v>
      </c>
      <c r="K306" s="18">
        <v>-37.5</v>
      </c>
      <c r="AB306">
        <v>35</v>
      </c>
      <c r="AC306">
        <v>65</v>
      </c>
      <c r="AD306">
        <v>8</v>
      </c>
      <c r="AE306">
        <v>20</v>
      </c>
      <c r="AF306">
        <v>-37.5</v>
      </c>
      <c r="AG306">
        <v>-1000000</v>
      </c>
      <c r="AK306" s="18">
        <v>-250000</v>
      </c>
      <c r="AL306" s="18">
        <v>0</v>
      </c>
    </row>
    <row r="307" spans="1:38" x14ac:dyDescent="0.25">
      <c r="A307">
        <v>20</v>
      </c>
      <c r="B307">
        <v>70</v>
      </c>
      <c r="C307">
        <v>6</v>
      </c>
      <c r="D307">
        <v>25</v>
      </c>
      <c r="E307">
        <v>0</v>
      </c>
      <c r="F307">
        <v>-250000</v>
      </c>
      <c r="G307" s="13" t="s">
        <v>126</v>
      </c>
      <c r="J307" s="16">
        <v>-1500000</v>
      </c>
      <c r="K307" s="16">
        <v>-50</v>
      </c>
      <c r="AB307">
        <v>40</v>
      </c>
      <c r="AC307">
        <v>65</v>
      </c>
      <c r="AD307">
        <v>8</v>
      </c>
      <c r="AE307">
        <v>20</v>
      </c>
      <c r="AF307">
        <v>-50</v>
      </c>
      <c r="AG307">
        <v>-1500000</v>
      </c>
      <c r="AK307" s="16">
        <v>-250000</v>
      </c>
      <c r="AL307" s="16">
        <v>0</v>
      </c>
    </row>
    <row r="308" spans="1:38" x14ac:dyDescent="0.25">
      <c r="A308">
        <v>35</v>
      </c>
      <c r="B308">
        <v>80</v>
      </c>
      <c r="C308">
        <v>10</v>
      </c>
      <c r="D308">
        <v>17.5</v>
      </c>
      <c r="E308">
        <v>0</v>
      </c>
      <c r="F308">
        <v>-125000</v>
      </c>
      <c r="G308" s="13" t="s">
        <v>126</v>
      </c>
      <c r="J308" s="18">
        <v>750000</v>
      </c>
      <c r="K308" s="18">
        <v>12.5</v>
      </c>
      <c r="AB308">
        <v>20</v>
      </c>
      <c r="AC308">
        <v>70</v>
      </c>
      <c r="AD308">
        <v>8</v>
      </c>
      <c r="AE308">
        <v>20</v>
      </c>
      <c r="AF308">
        <v>12.5</v>
      </c>
      <c r="AG308">
        <v>750000</v>
      </c>
      <c r="AK308" s="18">
        <v>-125000</v>
      </c>
      <c r="AL308" s="18">
        <v>0</v>
      </c>
    </row>
    <row r="309" spans="1:38" x14ac:dyDescent="0.25">
      <c r="A309">
        <v>25</v>
      </c>
      <c r="B309">
        <v>75</v>
      </c>
      <c r="C309">
        <v>12</v>
      </c>
      <c r="D309">
        <v>17.5</v>
      </c>
      <c r="E309">
        <v>0</v>
      </c>
      <c r="F309">
        <v>-125000</v>
      </c>
      <c r="G309" s="13" t="s">
        <v>126</v>
      </c>
      <c r="J309" s="16">
        <v>250000</v>
      </c>
      <c r="K309" s="16">
        <v>0</v>
      </c>
      <c r="AB309">
        <v>25</v>
      </c>
      <c r="AC309">
        <v>70</v>
      </c>
      <c r="AD309">
        <v>8</v>
      </c>
      <c r="AE309">
        <v>20</v>
      </c>
      <c r="AF309">
        <v>0</v>
      </c>
      <c r="AG309">
        <v>250000</v>
      </c>
      <c r="AK309" s="16">
        <v>-125000</v>
      </c>
      <c r="AL309" s="16">
        <v>0</v>
      </c>
    </row>
    <row r="310" spans="1:38" x14ac:dyDescent="0.25">
      <c r="A310">
        <v>40</v>
      </c>
      <c r="B310">
        <v>80</v>
      </c>
      <c r="C310">
        <v>4</v>
      </c>
      <c r="D310">
        <v>22.5</v>
      </c>
      <c r="E310">
        <v>0</v>
      </c>
      <c r="F310">
        <v>-125000</v>
      </c>
      <c r="G310" s="13" t="s">
        <v>126</v>
      </c>
      <c r="J310" s="18">
        <v>-250000</v>
      </c>
      <c r="K310" s="18">
        <v>-12.5</v>
      </c>
      <c r="AB310">
        <v>30</v>
      </c>
      <c r="AC310">
        <v>70</v>
      </c>
      <c r="AD310">
        <v>8</v>
      </c>
      <c r="AE310">
        <v>20</v>
      </c>
      <c r="AF310">
        <v>-12.5</v>
      </c>
      <c r="AG310">
        <v>-250000</v>
      </c>
      <c r="AK310" s="18">
        <v>-125000</v>
      </c>
      <c r="AL310" s="18">
        <v>0</v>
      </c>
    </row>
    <row r="311" spans="1:38" x14ac:dyDescent="0.25">
      <c r="A311">
        <v>30</v>
      </c>
      <c r="B311">
        <v>75</v>
      </c>
      <c r="C311">
        <v>6</v>
      </c>
      <c r="D311">
        <v>22.5</v>
      </c>
      <c r="E311">
        <v>0</v>
      </c>
      <c r="F311">
        <v>-125000</v>
      </c>
      <c r="G311" s="13" t="s">
        <v>126</v>
      </c>
      <c r="J311" s="16">
        <v>-750000</v>
      </c>
      <c r="K311" s="16">
        <v>-25</v>
      </c>
      <c r="AB311">
        <v>35</v>
      </c>
      <c r="AC311">
        <v>70</v>
      </c>
      <c r="AD311">
        <v>8</v>
      </c>
      <c r="AE311">
        <v>20</v>
      </c>
      <c r="AF311">
        <v>-25</v>
      </c>
      <c r="AG311">
        <v>-750000</v>
      </c>
      <c r="AK311" s="16">
        <v>-125000</v>
      </c>
      <c r="AL311" s="16">
        <v>0</v>
      </c>
    </row>
    <row r="312" spans="1:38" x14ac:dyDescent="0.25">
      <c r="A312">
        <v>20</v>
      </c>
      <c r="B312">
        <v>70</v>
      </c>
      <c r="C312">
        <v>8</v>
      </c>
      <c r="D312">
        <v>22.5</v>
      </c>
      <c r="E312">
        <v>0</v>
      </c>
      <c r="F312">
        <v>-125000</v>
      </c>
      <c r="G312" s="13" t="s">
        <v>126</v>
      </c>
      <c r="J312" s="18">
        <v>-1250000</v>
      </c>
      <c r="K312" s="18">
        <v>-37.5</v>
      </c>
      <c r="AB312">
        <v>40</v>
      </c>
      <c r="AC312">
        <v>70</v>
      </c>
      <c r="AD312">
        <v>8</v>
      </c>
      <c r="AE312">
        <v>20</v>
      </c>
      <c r="AF312">
        <v>-37.5</v>
      </c>
      <c r="AG312">
        <v>-1250000</v>
      </c>
      <c r="AK312" s="18">
        <v>-125000</v>
      </c>
      <c r="AL312" s="18">
        <v>0</v>
      </c>
    </row>
    <row r="313" spans="1:38" x14ac:dyDescent="0.25">
      <c r="A313">
        <v>35</v>
      </c>
      <c r="B313">
        <v>80</v>
      </c>
      <c r="C313">
        <v>12</v>
      </c>
      <c r="D313">
        <v>15</v>
      </c>
      <c r="E313">
        <v>0</v>
      </c>
      <c r="F313">
        <v>0</v>
      </c>
      <c r="G313" s="13" t="s">
        <v>126</v>
      </c>
      <c r="J313" s="16">
        <v>1000000</v>
      </c>
      <c r="K313" s="16">
        <v>25</v>
      </c>
      <c r="AB313">
        <v>20</v>
      </c>
      <c r="AC313">
        <v>75</v>
      </c>
      <c r="AD313">
        <v>8</v>
      </c>
      <c r="AE313">
        <v>20</v>
      </c>
      <c r="AF313">
        <v>25</v>
      </c>
      <c r="AG313">
        <v>1000000</v>
      </c>
      <c r="AK313" s="16">
        <v>0</v>
      </c>
      <c r="AL313" s="16">
        <v>0</v>
      </c>
    </row>
    <row r="314" spans="1:38" x14ac:dyDescent="0.25">
      <c r="A314">
        <v>40</v>
      </c>
      <c r="B314">
        <v>80</v>
      </c>
      <c r="C314">
        <v>6</v>
      </c>
      <c r="D314">
        <v>20</v>
      </c>
      <c r="E314">
        <v>0</v>
      </c>
      <c r="F314">
        <v>0</v>
      </c>
      <c r="G314" s="13" t="s">
        <v>126</v>
      </c>
      <c r="J314" s="18">
        <v>500000</v>
      </c>
      <c r="K314" s="18">
        <v>12.5</v>
      </c>
      <c r="AB314">
        <v>25</v>
      </c>
      <c r="AC314">
        <v>75</v>
      </c>
      <c r="AD314">
        <v>8</v>
      </c>
      <c r="AE314">
        <v>20</v>
      </c>
      <c r="AF314">
        <v>12.5</v>
      </c>
      <c r="AG314">
        <v>500000</v>
      </c>
      <c r="AK314" s="18">
        <v>0</v>
      </c>
      <c r="AL314" s="18">
        <v>0</v>
      </c>
    </row>
    <row r="315" spans="1:38" x14ac:dyDescent="0.25">
      <c r="A315">
        <v>30</v>
      </c>
      <c r="B315">
        <v>75</v>
      </c>
      <c r="C315">
        <v>8</v>
      </c>
      <c r="D315">
        <v>20</v>
      </c>
      <c r="E315">
        <v>0</v>
      </c>
      <c r="F315">
        <v>0</v>
      </c>
      <c r="G315" s="13" t="s">
        <v>126</v>
      </c>
      <c r="J315" s="16">
        <v>0</v>
      </c>
      <c r="K315" s="16">
        <v>0</v>
      </c>
      <c r="AB315">
        <v>30</v>
      </c>
      <c r="AC315">
        <v>75</v>
      </c>
      <c r="AD315">
        <v>8</v>
      </c>
      <c r="AE315">
        <v>20</v>
      </c>
      <c r="AF315">
        <v>0</v>
      </c>
      <c r="AG315">
        <v>0</v>
      </c>
      <c r="AK315" s="16">
        <v>0</v>
      </c>
      <c r="AL315" s="16">
        <v>0</v>
      </c>
    </row>
    <row r="316" spans="1:38" x14ac:dyDescent="0.25">
      <c r="A316">
        <v>20</v>
      </c>
      <c r="B316">
        <v>70</v>
      </c>
      <c r="C316">
        <v>10</v>
      </c>
      <c r="D316">
        <v>20</v>
      </c>
      <c r="E316">
        <v>0</v>
      </c>
      <c r="F316">
        <v>0</v>
      </c>
      <c r="G316" s="13" t="s">
        <v>126</v>
      </c>
      <c r="J316" s="18">
        <v>-500000</v>
      </c>
      <c r="K316" s="18">
        <v>-12.5</v>
      </c>
      <c r="AB316">
        <v>35</v>
      </c>
      <c r="AC316">
        <v>75</v>
      </c>
      <c r="AD316">
        <v>8</v>
      </c>
      <c r="AE316">
        <v>20</v>
      </c>
      <c r="AF316">
        <v>-12.5</v>
      </c>
      <c r="AG316">
        <v>-500000</v>
      </c>
      <c r="AK316" s="18">
        <v>0</v>
      </c>
      <c r="AL316" s="18">
        <v>0</v>
      </c>
    </row>
    <row r="317" spans="1:38" x14ac:dyDescent="0.25">
      <c r="A317">
        <v>25</v>
      </c>
      <c r="B317">
        <v>70</v>
      </c>
      <c r="C317">
        <v>4</v>
      </c>
      <c r="D317">
        <v>25</v>
      </c>
      <c r="E317">
        <v>0</v>
      </c>
      <c r="F317">
        <v>0</v>
      </c>
      <c r="G317" s="13" t="s">
        <v>126</v>
      </c>
      <c r="J317" s="16">
        <v>-1000000</v>
      </c>
      <c r="K317" s="16">
        <v>-25</v>
      </c>
      <c r="AB317">
        <v>40</v>
      </c>
      <c r="AC317">
        <v>75</v>
      </c>
      <c r="AD317">
        <v>8</v>
      </c>
      <c r="AE317">
        <v>20</v>
      </c>
      <c r="AF317">
        <v>-25</v>
      </c>
      <c r="AG317">
        <v>-1000000</v>
      </c>
      <c r="AK317" s="16">
        <v>0</v>
      </c>
      <c r="AL317" s="16">
        <v>0</v>
      </c>
    </row>
    <row r="318" spans="1:38" x14ac:dyDescent="0.25">
      <c r="A318">
        <v>40</v>
      </c>
      <c r="B318">
        <v>80</v>
      </c>
      <c r="C318">
        <v>8</v>
      </c>
      <c r="D318">
        <v>17.5</v>
      </c>
      <c r="E318">
        <v>0</v>
      </c>
      <c r="F318">
        <v>125000</v>
      </c>
      <c r="G318" s="13" t="s">
        <v>126</v>
      </c>
      <c r="J318" s="18">
        <v>1250000</v>
      </c>
      <c r="K318" s="18">
        <v>37.5</v>
      </c>
      <c r="AB318">
        <v>20</v>
      </c>
      <c r="AC318">
        <v>80</v>
      </c>
      <c r="AD318">
        <v>8</v>
      </c>
      <c r="AE318">
        <v>20</v>
      </c>
      <c r="AF318">
        <v>37.5</v>
      </c>
      <c r="AG318">
        <v>1250000</v>
      </c>
      <c r="AK318" s="18">
        <v>125000</v>
      </c>
      <c r="AL318" s="18">
        <v>0</v>
      </c>
    </row>
    <row r="319" spans="1:38" x14ac:dyDescent="0.25">
      <c r="A319">
        <v>30</v>
      </c>
      <c r="B319">
        <v>75</v>
      </c>
      <c r="C319">
        <v>10</v>
      </c>
      <c r="D319">
        <v>17.5</v>
      </c>
      <c r="E319">
        <v>0</v>
      </c>
      <c r="F319">
        <v>125000</v>
      </c>
      <c r="G319" s="13" t="s">
        <v>126</v>
      </c>
      <c r="J319" s="16">
        <v>750000</v>
      </c>
      <c r="K319" s="16">
        <v>25</v>
      </c>
      <c r="AB319">
        <v>25</v>
      </c>
      <c r="AC319">
        <v>80</v>
      </c>
      <c r="AD319">
        <v>8</v>
      </c>
      <c r="AE319">
        <v>20</v>
      </c>
      <c r="AF319">
        <v>25</v>
      </c>
      <c r="AG319">
        <v>750000</v>
      </c>
      <c r="AK319" s="16">
        <v>125000</v>
      </c>
      <c r="AL319" s="16">
        <v>0</v>
      </c>
    </row>
    <row r="320" spans="1:38" x14ac:dyDescent="0.25">
      <c r="A320">
        <v>20</v>
      </c>
      <c r="B320">
        <v>70</v>
      </c>
      <c r="C320">
        <v>12</v>
      </c>
      <c r="D320">
        <v>17.5</v>
      </c>
      <c r="E320">
        <v>0</v>
      </c>
      <c r="F320">
        <v>125000</v>
      </c>
      <c r="G320" s="13" t="s">
        <v>126</v>
      </c>
      <c r="J320" s="18">
        <v>250000</v>
      </c>
      <c r="K320" s="18">
        <v>12.5</v>
      </c>
      <c r="AB320">
        <v>30</v>
      </c>
      <c r="AC320">
        <v>80</v>
      </c>
      <c r="AD320">
        <v>8</v>
      </c>
      <c r="AE320">
        <v>20</v>
      </c>
      <c r="AF320">
        <v>12.5</v>
      </c>
      <c r="AG320">
        <v>250000</v>
      </c>
      <c r="AK320" s="18">
        <v>125000</v>
      </c>
      <c r="AL320" s="18">
        <v>0</v>
      </c>
    </row>
    <row r="321" spans="1:38" x14ac:dyDescent="0.25">
      <c r="A321">
        <v>35</v>
      </c>
      <c r="B321">
        <v>75</v>
      </c>
      <c r="C321">
        <v>4</v>
      </c>
      <c r="D321">
        <v>22.5</v>
      </c>
      <c r="E321">
        <v>0</v>
      </c>
      <c r="F321">
        <v>125000</v>
      </c>
      <c r="G321" s="13" t="s">
        <v>126</v>
      </c>
      <c r="J321" s="16">
        <v>-250000</v>
      </c>
      <c r="K321" s="16">
        <v>0</v>
      </c>
      <c r="AB321">
        <v>35</v>
      </c>
      <c r="AC321">
        <v>80</v>
      </c>
      <c r="AD321">
        <v>8</v>
      </c>
      <c r="AE321">
        <v>20</v>
      </c>
      <c r="AF321">
        <v>0</v>
      </c>
      <c r="AG321">
        <v>-250000</v>
      </c>
      <c r="AK321" s="16">
        <v>125000</v>
      </c>
      <c r="AL321" s="16">
        <v>0</v>
      </c>
    </row>
    <row r="322" spans="1:38" x14ac:dyDescent="0.25">
      <c r="A322">
        <v>25</v>
      </c>
      <c r="B322">
        <v>70</v>
      </c>
      <c r="C322">
        <v>6</v>
      </c>
      <c r="D322">
        <v>22.5</v>
      </c>
      <c r="E322">
        <v>0</v>
      </c>
      <c r="F322">
        <v>125000</v>
      </c>
      <c r="G322" s="13" t="s">
        <v>126</v>
      </c>
      <c r="J322" s="18">
        <v>-750000</v>
      </c>
      <c r="K322" s="18">
        <v>-12.5</v>
      </c>
      <c r="AB322">
        <v>40</v>
      </c>
      <c r="AC322">
        <v>80</v>
      </c>
      <c r="AD322">
        <v>8</v>
      </c>
      <c r="AE322">
        <v>20</v>
      </c>
      <c r="AF322">
        <v>-12.5</v>
      </c>
      <c r="AG322">
        <v>-750000</v>
      </c>
      <c r="AK322" s="18">
        <v>125000</v>
      </c>
      <c r="AL322" s="18">
        <v>0</v>
      </c>
    </row>
    <row r="323" spans="1:38" x14ac:dyDescent="0.25">
      <c r="A323">
        <v>40</v>
      </c>
      <c r="B323">
        <v>80</v>
      </c>
      <c r="C323">
        <v>10</v>
      </c>
      <c r="D323">
        <v>15</v>
      </c>
      <c r="E323">
        <v>0</v>
      </c>
      <c r="F323">
        <v>250000</v>
      </c>
      <c r="G323" s="13" t="s">
        <v>126</v>
      </c>
      <c r="J323" s="16">
        <v>1500000</v>
      </c>
      <c r="K323" s="16">
        <v>50</v>
      </c>
      <c r="AB323">
        <v>20</v>
      </c>
      <c r="AC323">
        <v>85</v>
      </c>
      <c r="AD323">
        <v>8</v>
      </c>
      <c r="AE323">
        <v>20</v>
      </c>
      <c r="AF323">
        <v>50</v>
      </c>
      <c r="AG323">
        <v>1500000</v>
      </c>
      <c r="AK323" s="16">
        <v>250000</v>
      </c>
      <c r="AL323" s="16">
        <v>0</v>
      </c>
    </row>
    <row r="324" spans="1:38" x14ac:dyDescent="0.25">
      <c r="A324">
        <v>30</v>
      </c>
      <c r="B324">
        <v>75</v>
      </c>
      <c r="C324">
        <v>12</v>
      </c>
      <c r="D324">
        <v>15</v>
      </c>
      <c r="E324">
        <v>0</v>
      </c>
      <c r="F324">
        <v>250000</v>
      </c>
      <c r="G324" s="13" t="s">
        <v>126</v>
      </c>
      <c r="J324" s="18">
        <v>1000000</v>
      </c>
      <c r="K324" s="18">
        <v>37.5</v>
      </c>
      <c r="AB324">
        <v>25</v>
      </c>
      <c r="AC324">
        <v>85</v>
      </c>
      <c r="AD324">
        <v>8</v>
      </c>
      <c r="AE324">
        <v>20</v>
      </c>
      <c r="AF324">
        <v>37.5</v>
      </c>
      <c r="AG324">
        <v>1000000</v>
      </c>
      <c r="AK324" s="18">
        <v>250000</v>
      </c>
      <c r="AL324" s="18">
        <v>0</v>
      </c>
    </row>
    <row r="325" spans="1:38" x14ac:dyDescent="0.25">
      <c r="A325">
        <v>35</v>
      </c>
      <c r="B325">
        <v>75</v>
      </c>
      <c r="C325">
        <v>6</v>
      </c>
      <c r="D325">
        <v>20</v>
      </c>
      <c r="E325">
        <v>0</v>
      </c>
      <c r="F325">
        <v>250000</v>
      </c>
      <c r="G325" s="13" t="s">
        <v>126</v>
      </c>
      <c r="J325" s="16">
        <v>500000</v>
      </c>
      <c r="K325" s="16">
        <v>25</v>
      </c>
      <c r="AB325">
        <v>30</v>
      </c>
      <c r="AC325">
        <v>85</v>
      </c>
      <c r="AD325">
        <v>8</v>
      </c>
      <c r="AE325">
        <v>20</v>
      </c>
      <c r="AF325">
        <v>25</v>
      </c>
      <c r="AG325">
        <v>500000</v>
      </c>
      <c r="AK325" s="16">
        <v>250000</v>
      </c>
      <c r="AL325" s="16">
        <v>0</v>
      </c>
    </row>
    <row r="326" spans="1:38" x14ac:dyDescent="0.25">
      <c r="A326">
        <v>25</v>
      </c>
      <c r="B326">
        <v>70</v>
      </c>
      <c r="C326">
        <v>8</v>
      </c>
      <c r="D326">
        <v>20</v>
      </c>
      <c r="E326">
        <v>0</v>
      </c>
      <c r="F326">
        <v>250000</v>
      </c>
      <c r="G326" s="13" t="s">
        <v>126</v>
      </c>
      <c r="J326" s="18">
        <v>0</v>
      </c>
      <c r="K326" s="18">
        <v>12.5</v>
      </c>
      <c r="AB326">
        <v>35</v>
      </c>
      <c r="AC326">
        <v>85</v>
      </c>
      <c r="AD326">
        <v>8</v>
      </c>
      <c r="AE326">
        <v>20</v>
      </c>
      <c r="AF326">
        <v>12.5</v>
      </c>
      <c r="AG326">
        <v>0</v>
      </c>
      <c r="AK326" s="18">
        <v>250000</v>
      </c>
      <c r="AL326" s="18">
        <v>0</v>
      </c>
    </row>
    <row r="327" spans="1:38" x14ac:dyDescent="0.25">
      <c r="A327">
        <v>20</v>
      </c>
      <c r="B327">
        <v>65</v>
      </c>
      <c r="C327">
        <v>4</v>
      </c>
      <c r="D327">
        <v>25</v>
      </c>
      <c r="E327">
        <v>0</v>
      </c>
      <c r="F327">
        <v>250000</v>
      </c>
      <c r="G327" s="13" t="s">
        <v>126</v>
      </c>
      <c r="J327" s="16">
        <v>-500000</v>
      </c>
      <c r="K327" s="16">
        <v>0</v>
      </c>
      <c r="AB327">
        <v>40</v>
      </c>
      <c r="AC327">
        <v>85</v>
      </c>
      <c r="AD327">
        <v>8</v>
      </c>
      <c r="AE327">
        <v>20</v>
      </c>
      <c r="AF327">
        <v>0</v>
      </c>
      <c r="AG327">
        <v>-500000</v>
      </c>
      <c r="AK327" s="16">
        <v>250000</v>
      </c>
      <c r="AL327" s="16">
        <v>0</v>
      </c>
    </row>
    <row r="328" spans="1:38" x14ac:dyDescent="0.25">
      <c r="A328">
        <v>35</v>
      </c>
      <c r="B328">
        <v>75</v>
      </c>
      <c r="C328">
        <v>8</v>
      </c>
      <c r="D328">
        <v>17.5</v>
      </c>
      <c r="E328">
        <v>0</v>
      </c>
      <c r="F328">
        <v>375000</v>
      </c>
      <c r="G328" s="13" t="s">
        <v>126</v>
      </c>
      <c r="J328" s="18">
        <v>-250000</v>
      </c>
      <c r="K328" s="18">
        <v>-12.5</v>
      </c>
      <c r="AB328">
        <v>20</v>
      </c>
      <c r="AC328">
        <v>65</v>
      </c>
      <c r="AD328">
        <v>10</v>
      </c>
      <c r="AE328">
        <v>20</v>
      </c>
      <c r="AF328">
        <v>-12.5</v>
      </c>
      <c r="AG328">
        <v>-250000</v>
      </c>
      <c r="AK328" s="18">
        <v>375000</v>
      </c>
      <c r="AL328" s="18">
        <v>0</v>
      </c>
    </row>
    <row r="329" spans="1:38" x14ac:dyDescent="0.25">
      <c r="A329">
        <v>25</v>
      </c>
      <c r="B329">
        <v>70</v>
      </c>
      <c r="C329">
        <v>10</v>
      </c>
      <c r="D329">
        <v>17.5</v>
      </c>
      <c r="E329">
        <v>0</v>
      </c>
      <c r="F329">
        <v>375000</v>
      </c>
      <c r="G329" s="13" t="s">
        <v>126</v>
      </c>
      <c r="J329" s="16">
        <v>-750000</v>
      </c>
      <c r="K329" s="16">
        <v>-25</v>
      </c>
      <c r="AB329">
        <v>25</v>
      </c>
      <c r="AC329">
        <v>65</v>
      </c>
      <c r="AD329">
        <v>10</v>
      </c>
      <c r="AE329">
        <v>20</v>
      </c>
      <c r="AF329">
        <v>-25</v>
      </c>
      <c r="AG329">
        <v>-750000</v>
      </c>
      <c r="AK329" s="16">
        <v>375000</v>
      </c>
      <c r="AL329" s="16">
        <v>0</v>
      </c>
    </row>
    <row r="330" spans="1:38" x14ac:dyDescent="0.25">
      <c r="A330">
        <v>30</v>
      </c>
      <c r="B330">
        <v>70</v>
      </c>
      <c r="C330">
        <v>4</v>
      </c>
      <c r="D330">
        <v>22.5</v>
      </c>
      <c r="E330">
        <v>0</v>
      </c>
      <c r="F330">
        <v>375000</v>
      </c>
      <c r="G330" s="13" t="s">
        <v>126</v>
      </c>
      <c r="J330" s="18">
        <v>-1250000</v>
      </c>
      <c r="K330" s="18">
        <v>-37.5</v>
      </c>
      <c r="AB330">
        <v>30</v>
      </c>
      <c r="AC330">
        <v>65</v>
      </c>
      <c r="AD330">
        <v>10</v>
      </c>
      <c r="AE330">
        <v>20</v>
      </c>
      <c r="AF330">
        <v>-37.5</v>
      </c>
      <c r="AG330">
        <v>-1250000</v>
      </c>
      <c r="AK330" s="18">
        <v>375000</v>
      </c>
      <c r="AL330" s="18">
        <v>0</v>
      </c>
    </row>
    <row r="331" spans="1:38" x14ac:dyDescent="0.25">
      <c r="A331">
        <v>20</v>
      </c>
      <c r="B331">
        <v>65</v>
      </c>
      <c r="C331">
        <v>6</v>
      </c>
      <c r="D331">
        <v>22.5</v>
      </c>
      <c r="E331">
        <v>0</v>
      </c>
      <c r="F331">
        <v>375000</v>
      </c>
      <c r="G331" s="13" t="s">
        <v>126</v>
      </c>
      <c r="J331" s="16">
        <v>-1750000</v>
      </c>
      <c r="K331" s="16">
        <v>-50</v>
      </c>
      <c r="AB331">
        <v>35</v>
      </c>
      <c r="AC331">
        <v>65</v>
      </c>
      <c r="AD331">
        <v>10</v>
      </c>
      <c r="AE331">
        <v>20</v>
      </c>
      <c r="AF331">
        <v>-50</v>
      </c>
      <c r="AG331">
        <v>-1750000</v>
      </c>
      <c r="AK331" s="16">
        <v>375000</v>
      </c>
      <c r="AL331" s="16">
        <v>0</v>
      </c>
    </row>
    <row r="332" spans="1:38" x14ac:dyDescent="0.25">
      <c r="A332">
        <v>35</v>
      </c>
      <c r="B332">
        <v>75</v>
      </c>
      <c r="C332">
        <v>10</v>
      </c>
      <c r="D332">
        <v>15</v>
      </c>
      <c r="E332">
        <v>0</v>
      </c>
      <c r="F332">
        <v>500000</v>
      </c>
      <c r="G332" s="13" t="s">
        <v>126</v>
      </c>
      <c r="J332" s="18">
        <v>-2250000</v>
      </c>
      <c r="K332" s="18">
        <v>-62.5</v>
      </c>
      <c r="AB332">
        <v>40</v>
      </c>
      <c r="AC332">
        <v>65</v>
      </c>
      <c r="AD332">
        <v>10</v>
      </c>
      <c r="AE332">
        <v>20</v>
      </c>
      <c r="AF332">
        <v>-62.5</v>
      </c>
      <c r="AG332">
        <v>-2250000</v>
      </c>
      <c r="AK332" s="18">
        <v>500000</v>
      </c>
      <c r="AL332" s="18">
        <v>0</v>
      </c>
    </row>
    <row r="333" spans="1:38" x14ac:dyDescent="0.25">
      <c r="A333">
        <v>25</v>
      </c>
      <c r="B333">
        <v>70</v>
      </c>
      <c r="C333">
        <v>12</v>
      </c>
      <c r="D333">
        <v>15</v>
      </c>
      <c r="E333">
        <v>0</v>
      </c>
      <c r="F333">
        <v>500000</v>
      </c>
      <c r="G333" s="13" t="s">
        <v>126</v>
      </c>
      <c r="J333" s="16">
        <v>0</v>
      </c>
      <c r="K333" s="16">
        <v>0</v>
      </c>
      <c r="AB333">
        <v>20</v>
      </c>
      <c r="AC333">
        <v>70</v>
      </c>
      <c r="AD333">
        <v>10</v>
      </c>
      <c r="AE333">
        <v>20</v>
      </c>
      <c r="AF333">
        <v>0</v>
      </c>
      <c r="AG333">
        <v>0</v>
      </c>
      <c r="AK333" s="16">
        <v>500000</v>
      </c>
      <c r="AL333" s="16">
        <v>0</v>
      </c>
    </row>
    <row r="334" spans="1:38" x14ac:dyDescent="0.25">
      <c r="A334">
        <v>40</v>
      </c>
      <c r="B334">
        <v>75</v>
      </c>
      <c r="C334">
        <v>4</v>
      </c>
      <c r="D334">
        <v>20</v>
      </c>
      <c r="E334">
        <v>0</v>
      </c>
      <c r="F334">
        <v>500000</v>
      </c>
      <c r="G334" s="13" t="s">
        <v>126</v>
      </c>
      <c r="J334" s="18">
        <v>-500000</v>
      </c>
      <c r="K334" s="18">
        <v>-12.5</v>
      </c>
      <c r="AB334">
        <v>25</v>
      </c>
      <c r="AC334">
        <v>70</v>
      </c>
      <c r="AD334">
        <v>10</v>
      </c>
      <c r="AE334">
        <v>20</v>
      </c>
      <c r="AF334">
        <v>-12.5</v>
      </c>
      <c r="AG334">
        <v>-500000</v>
      </c>
      <c r="AK334" s="18">
        <v>500000</v>
      </c>
      <c r="AL334" s="18">
        <v>0</v>
      </c>
    </row>
    <row r="335" spans="1:38" x14ac:dyDescent="0.25">
      <c r="A335">
        <v>30</v>
      </c>
      <c r="B335">
        <v>70</v>
      </c>
      <c r="C335">
        <v>6</v>
      </c>
      <c r="D335">
        <v>20</v>
      </c>
      <c r="E335">
        <v>0</v>
      </c>
      <c r="F335">
        <v>500000</v>
      </c>
      <c r="G335" s="13" t="s">
        <v>126</v>
      </c>
      <c r="J335" s="16">
        <v>-1000000</v>
      </c>
      <c r="K335" s="16">
        <v>-25</v>
      </c>
      <c r="AB335">
        <v>30</v>
      </c>
      <c r="AC335">
        <v>70</v>
      </c>
      <c r="AD335">
        <v>10</v>
      </c>
      <c r="AE335">
        <v>20</v>
      </c>
      <c r="AF335">
        <v>-25</v>
      </c>
      <c r="AG335">
        <v>-1000000</v>
      </c>
      <c r="AK335" s="16">
        <v>500000</v>
      </c>
      <c r="AL335" s="16">
        <v>0</v>
      </c>
    </row>
    <row r="336" spans="1:38" x14ac:dyDescent="0.25">
      <c r="A336">
        <v>20</v>
      </c>
      <c r="B336">
        <v>65</v>
      </c>
      <c r="C336">
        <v>8</v>
      </c>
      <c r="D336">
        <v>20</v>
      </c>
      <c r="E336">
        <v>0</v>
      </c>
      <c r="F336">
        <v>500000</v>
      </c>
      <c r="G336" s="13" t="s">
        <v>126</v>
      </c>
      <c r="J336" s="18">
        <v>-1500000</v>
      </c>
      <c r="K336" s="18">
        <v>-37.5</v>
      </c>
      <c r="AB336">
        <v>35</v>
      </c>
      <c r="AC336">
        <v>70</v>
      </c>
      <c r="AD336">
        <v>10</v>
      </c>
      <c r="AE336">
        <v>20</v>
      </c>
      <c r="AF336">
        <v>-37.5</v>
      </c>
      <c r="AG336">
        <v>-1500000</v>
      </c>
      <c r="AK336" s="18">
        <v>500000</v>
      </c>
      <c r="AL336" s="18">
        <v>0</v>
      </c>
    </row>
    <row r="337" spans="1:38" x14ac:dyDescent="0.25">
      <c r="A337">
        <v>40</v>
      </c>
      <c r="B337">
        <v>75</v>
      </c>
      <c r="C337">
        <v>6</v>
      </c>
      <c r="D337">
        <v>17.5</v>
      </c>
      <c r="E337">
        <v>0</v>
      </c>
      <c r="F337">
        <v>625000</v>
      </c>
      <c r="G337" s="13" t="s">
        <v>126</v>
      </c>
      <c r="J337" s="16">
        <v>-2000000</v>
      </c>
      <c r="K337" s="16">
        <v>-50</v>
      </c>
      <c r="AB337">
        <v>40</v>
      </c>
      <c r="AC337">
        <v>70</v>
      </c>
      <c r="AD337">
        <v>10</v>
      </c>
      <c r="AE337">
        <v>20</v>
      </c>
      <c r="AF337">
        <v>-50</v>
      </c>
      <c r="AG337">
        <v>-2000000</v>
      </c>
      <c r="AK337" s="16">
        <v>625000</v>
      </c>
      <c r="AL337" s="16">
        <v>0</v>
      </c>
    </row>
    <row r="338" spans="1:38" x14ac:dyDescent="0.25">
      <c r="A338">
        <v>30</v>
      </c>
      <c r="B338">
        <v>70</v>
      </c>
      <c r="C338">
        <v>8</v>
      </c>
      <c r="D338">
        <v>17.5</v>
      </c>
      <c r="E338">
        <v>0</v>
      </c>
      <c r="F338">
        <v>625000</v>
      </c>
      <c r="G338" s="13" t="s">
        <v>126</v>
      </c>
      <c r="J338" s="18">
        <v>250000</v>
      </c>
      <c r="K338" s="18">
        <v>12.5</v>
      </c>
      <c r="AB338">
        <v>20</v>
      </c>
      <c r="AC338">
        <v>75</v>
      </c>
      <c r="AD338">
        <v>10</v>
      </c>
      <c r="AE338">
        <v>20</v>
      </c>
      <c r="AF338">
        <v>12.5</v>
      </c>
      <c r="AG338">
        <v>250000</v>
      </c>
      <c r="AK338" s="18">
        <v>625000</v>
      </c>
      <c r="AL338" s="18">
        <v>0</v>
      </c>
    </row>
    <row r="339" spans="1:38" x14ac:dyDescent="0.25">
      <c r="A339">
        <v>20</v>
      </c>
      <c r="B339">
        <v>65</v>
      </c>
      <c r="C339">
        <v>10</v>
      </c>
      <c r="D339">
        <v>17.5</v>
      </c>
      <c r="E339">
        <v>0</v>
      </c>
      <c r="F339">
        <v>625000</v>
      </c>
      <c r="G339" s="13" t="s">
        <v>126</v>
      </c>
      <c r="J339" s="16">
        <v>-250000</v>
      </c>
      <c r="K339" s="16">
        <v>0</v>
      </c>
      <c r="AB339">
        <v>25</v>
      </c>
      <c r="AC339">
        <v>75</v>
      </c>
      <c r="AD339">
        <v>10</v>
      </c>
      <c r="AE339">
        <v>20</v>
      </c>
      <c r="AF339">
        <v>0</v>
      </c>
      <c r="AG339">
        <v>-250000</v>
      </c>
      <c r="AK339" s="16">
        <v>625000</v>
      </c>
      <c r="AL339" s="16">
        <v>0</v>
      </c>
    </row>
    <row r="340" spans="1:38" x14ac:dyDescent="0.25">
      <c r="A340">
        <v>25</v>
      </c>
      <c r="B340">
        <v>65</v>
      </c>
      <c r="C340">
        <v>4</v>
      </c>
      <c r="D340">
        <v>22.5</v>
      </c>
      <c r="E340">
        <v>0</v>
      </c>
      <c r="F340">
        <v>625000</v>
      </c>
      <c r="G340" s="13" t="s">
        <v>126</v>
      </c>
      <c r="J340" s="18">
        <v>-750000</v>
      </c>
      <c r="K340" s="18">
        <v>-12.5</v>
      </c>
      <c r="AB340">
        <v>30</v>
      </c>
      <c r="AC340">
        <v>75</v>
      </c>
      <c r="AD340">
        <v>10</v>
      </c>
      <c r="AE340">
        <v>20</v>
      </c>
      <c r="AF340">
        <v>-12.5</v>
      </c>
      <c r="AG340">
        <v>-750000</v>
      </c>
      <c r="AK340" s="18">
        <v>625000</v>
      </c>
      <c r="AL340" s="18">
        <v>0</v>
      </c>
    </row>
    <row r="341" spans="1:38" x14ac:dyDescent="0.25">
      <c r="A341">
        <v>40</v>
      </c>
      <c r="B341">
        <v>75</v>
      </c>
      <c r="C341">
        <v>8</v>
      </c>
      <c r="D341">
        <v>15</v>
      </c>
      <c r="E341">
        <v>0</v>
      </c>
      <c r="F341">
        <v>750000</v>
      </c>
      <c r="G341" s="13" t="s">
        <v>126</v>
      </c>
      <c r="J341" s="16">
        <v>-1250000</v>
      </c>
      <c r="K341" s="16">
        <v>-25</v>
      </c>
      <c r="AB341">
        <v>35</v>
      </c>
      <c r="AC341">
        <v>75</v>
      </c>
      <c r="AD341">
        <v>10</v>
      </c>
      <c r="AE341">
        <v>20</v>
      </c>
      <c r="AF341">
        <v>-25</v>
      </c>
      <c r="AG341">
        <v>-1250000</v>
      </c>
      <c r="AK341" s="16">
        <v>750000</v>
      </c>
      <c r="AL341" s="16">
        <v>0</v>
      </c>
    </row>
    <row r="342" spans="1:38" x14ac:dyDescent="0.25">
      <c r="A342">
        <v>30</v>
      </c>
      <c r="B342">
        <v>70</v>
      </c>
      <c r="C342">
        <v>10</v>
      </c>
      <c r="D342">
        <v>15</v>
      </c>
      <c r="E342">
        <v>0</v>
      </c>
      <c r="F342">
        <v>750000</v>
      </c>
      <c r="G342" s="13" t="s">
        <v>126</v>
      </c>
      <c r="J342" s="18">
        <v>-1750000</v>
      </c>
      <c r="K342" s="18">
        <v>-37.5</v>
      </c>
      <c r="AB342">
        <v>40</v>
      </c>
      <c r="AC342">
        <v>75</v>
      </c>
      <c r="AD342">
        <v>10</v>
      </c>
      <c r="AE342">
        <v>20</v>
      </c>
      <c r="AF342">
        <v>-37.5</v>
      </c>
      <c r="AG342">
        <v>-1750000</v>
      </c>
      <c r="AK342" s="18">
        <v>750000</v>
      </c>
      <c r="AL342" s="18">
        <v>0</v>
      </c>
    </row>
    <row r="343" spans="1:38" x14ac:dyDescent="0.25">
      <c r="A343">
        <v>20</v>
      </c>
      <c r="B343">
        <v>65</v>
      </c>
      <c r="C343">
        <v>12</v>
      </c>
      <c r="D343">
        <v>15</v>
      </c>
      <c r="E343">
        <v>0</v>
      </c>
      <c r="F343">
        <v>750000</v>
      </c>
      <c r="G343" s="13" t="s">
        <v>126</v>
      </c>
      <c r="J343" s="16">
        <v>500000</v>
      </c>
      <c r="K343" s="16">
        <v>25</v>
      </c>
      <c r="AB343">
        <v>20</v>
      </c>
      <c r="AC343">
        <v>80</v>
      </c>
      <c r="AD343">
        <v>10</v>
      </c>
      <c r="AE343">
        <v>20</v>
      </c>
      <c r="AF343">
        <v>25</v>
      </c>
      <c r="AG343">
        <v>500000</v>
      </c>
      <c r="AK343" s="16">
        <v>750000</v>
      </c>
      <c r="AL343" s="16">
        <v>0</v>
      </c>
    </row>
    <row r="344" spans="1:38" x14ac:dyDescent="0.25">
      <c r="A344">
        <v>35</v>
      </c>
      <c r="B344">
        <v>70</v>
      </c>
      <c r="C344">
        <v>4</v>
      </c>
      <c r="D344">
        <v>20</v>
      </c>
      <c r="E344">
        <v>0</v>
      </c>
      <c r="F344">
        <v>750000</v>
      </c>
      <c r="G344" s="13" t="s">
        <v>126</v>
      </c>
      <c r="J344" s="18">
        <v>0</v>
      </c>
      <c r="K344" s="18">
        <v>12.5</v>
      </c>
      <c r="AB344">
        <v>25</v>
      </c>
      <c r="AC344">
        <v>80</v>
      </c>
      <c r="AD344">
        <v>10</v>
      </c>
      <c r="AE344">
        <v>20</v>
      </c>
      <c r="AF344">
        <v>12.5</v>
      </c>
      <c r="AG344">
        <v>0</v>
      </c>
      <c r="AK344" s="18">
        <v>750000</v>
      </c>
      <c r="AL344" s="18">
        <v>0</v>
      </c>
    </row>
    <row r="345" spans="1:38" x14ac:dyDescent="0.25">
      <c r="A345">
        <v>25</v>
      </c>
      <c r="B345">
        <v>65</v>
      </c>
      <c r="C345">
        <v>6</v>
      </c>
      <c r="D345">
        <v>20</v>
      </c>
      <c r="E345">
        <v>0</v>
      </c>
      <c r="F345">
        <v>750000</v>
      </c>
      <c r="G345" s="13" t="s">
        <v>126</v>
      </c>
      <c r="J345" s="16">
        <v>-500000</v>
      </c>
      <c r="K345" s="16">
        <v>0</v>
      </c>
      <c r="AB345">
        <v>30</v>
      </c>
      <c r="AC345">
        <v>80</v>
      </c>
      <c r="AD345">
        <v>10</v>
      </c>
      <c r="AE345">
        <v>20</v>
      </c>
      <c r="AF345">
        <v>0</v>
      </c>
      <c r="AG345">
        <v>-500000</v>
      </c>
      <c r="AK345" s="16">
        <v>750000</v>
      </c>
      <c r="AL345" s="16">
        <v>0</v>
      </c>
    </row>
    <row r="346" spans="1:38" x14ac:dyDescent="0.25">
      <c r="A346">
        <v>35</v>
      </c>
      <c r="B346">
        <v>70</v>
      </c>
      <c r="C346">
        <v>6</v>
      </c>
      <c r="D346">
        <v>17.5</v>
      </c>
      <c r="E346">
        <v>0</v>
      </c>
      <c r="F346">
        <v>875000</v>
      </c>
      <c r="G346" s="13" t="s">
        <v>126</v>
      </c>
      <c r="J346" s="18">
        <v>-1000000</v>
      </c>
      <c r="K346" s="18">
        <v>-12.5</v>
      </c>
      <c r="AB346">
        <v>35</v>
      </c>
      <c r="AC346">
        <v>80</v>
      </c>
      <c r="AD346">
        <v>10</v>
      </c>
      <c r="AE346">
        <v>20</v>
      </c>
      <c r="AF346">
        <v>-12.5</v>
      </c>
      <c r="AG346">
        <v>-1000000</v>
      </c>
      <c r="AK346" s="18">
        <v>875000</v>
      </c>
      <c r="AL346" s="18">
        <v>0</v>
      </c>
    </row>
    <row r="347" spans="1:38" x14ac:dyDescent="0.25">
      <c r="A347">
        <v>25</v>
      </c>
      <c r="B347">
        <v>65</v>
      </c>
      <c r="C347">
        <v>8</v>
      </c>
      <c r="D347">
        <v>17.5</v>
      </c>
      <c r="E347">
        <v>0</v>
      </c>
      <c r="F347">
        <v>875000</v>
      </c>
      <c r="G347" s="13" t="s">
        <v>126</v>
      </c>
      <c r="J347" s="16">
        <v>-1500000</v>
      </c>
      <c r="K347" s="16">
        <v>-25</v>
      </c>
      <c r="AB347">
        <v>40</v>
      </c>
      <c r="AC347">
        <v>80</v>
      </c>
      <c r="AD347">
        <v>10</v>
      </c>
      <c r="AE347">
        <v>20</v>
      </c>
      <c r="AF347">
        <v>-25</v>
      </c>
      <c r="AG347">
        <v>-1500000</v>
      </c>
      <c r="AK347" s="16">
        <v>875000</v>
      </c>
      <c r="AL347" s="16">
        <v>0</v>
      </c>
    </row>
    <row r="348" spans="1:38" x14ac:dyDescent="0.25">
      <c r="A348">
        <v>35</v>
      </c>
      <c r="B348">
        <v>70</v>
      </c>
      <c r="C348">
        <v>8</v>
      </c>
      <c r="D348">
        <v>15</v>
      </c>
      <c r="E348">
        <v>0</v>
      </c>
      <c r="F348">
        <v>1000000</v>
      </c>
      <c r="G348" s="13" t="s">
        <v>126</v>
      </c>
      <c r="J348" s="18">
        <v>750000</v>
      </c>
      <c r="K348" s="18">
        <v>37.5</v>
      </c>
      <c r="AB348">
        <v>20</v>
      </c>
      <c r="AC348">
        <v>85</v>
      </c>
      <c r="AD348">
        <v>10</v>
      </c>
      <c r="AE348">
        <v>20</v>
      </c>
      <c r="AF348">
        <v>37.5</v>
      </c>
      <c r="AG348">
        <v>750000</v>
      </c>
      <c r="AK348" s="18">
        <v>1000000</v>
      </c>
      <c r="AL348" s="18">
        <v>0</v>
      </c>
    </row>
    <row r="349" spans="1:38" x14ac:dyDescent="0.25">
      <c r="A349">
        <v>25</v>
      </c>
      <c r="B349">
        <v>65</v>
      </c>
      <c r="C349">
        <v>10</v>
      </c>
      <c r="D349">
        <v>15</v>
      </c>
      <c r="E349">
        <v>0</v>
      </c>
      <c r="F349">
        <v>1000000</v>
      </c>
      <c r="G349" s="13" t="s">
        <v>126</v>
      </c>
      <c r="J349" s="16">
        <v>250000</v>
      </c>
      <c r="K349" s="16">
        <v>25</v>
      </c>
      <c r="AB349">
        <v>25</v>
      </c>
      <c r="AC349">
        <v>85</v>
      </c>
      <c r="AD349">
        <v>10</v>
      </c>
      <c r="AE349">
        <v>20</v>
      </c>
      <c r="AF349">
        <v>25</v>
      </c>
      <c r="AG349">
        <v>250000</v>
      </c>
      <c r="AK349" s="16">
        <v>1000000</v>
      </c>
      <c r="AL349" s="16">
        <v>0</v>
      </c>
    </row>
    <row r="350" spans="1:38" x14ac:dyDescent="0.25">
      <c r="A350">
        <v>30</v>
      </c>
      <c r="B350">
        <v>65</v>
      </c>
      <c r="C350">
        <v>4</v>
      </c>
      <c r="D350">
        <v>20</v>
      </c>
      <c r="E350">
        <v>0</v>
      </c>
      <c r="F350">
        <v>1000000</v>
      </c>
      <c r="G350" s="13" t="s">
        <v>126</v>
      </c>
      <c r="J350" s="18">
        <v>-250000</v>
      </c>
      <c r="K350" s="18">
        <v>12.5</v>
      </c>
      <c r="AB350">
        <v>30</v>
      </c>
      <c r="AC350">
        <v>85</v>
      </c>
      <c r="AD350">
        <v>10</v>
      </c>
      <c r="AE350">
        <v>20</v>
      </c>
      <c r="AF350">
        <v>12.5</v>
      </c>
      <c r="AG350">
        <v>-250000</v>
      </c>
      <c r="AK350" s="18">
        <v>1000000</v>
      </c>
      <c r="AL350" s="18">
        <v>0</v>
      </c>
    </row>
    <row r="351" spans="1:38" x14ac:dyDescent="0.25">
      <c r="A351">
        <v>40</v>
      </c>
      <c r="B351">
        <v>70</v>
      </c>
      <c r="C351">
        <v>4</v>
      </c>
      <c r="D351">
        <v>17.5</v>
      </c>
      <c r="E351">
        <v>0</v>
      </c>
      <c r="F351">
        <v>1125000</v>
      </c>
      <c r="G351" s="13" t="s">
        <v>126</v>
      </c>
      <c r="J351" s="16">
        <v>-750000</v>
      </c>
      <c r="K351" s="16">
        <v>0</v>
      </c>
      <c r="AB351">
        <v>35</v>
      </c>
      <c r="AC351">
        <v>85</v>
      </c>
      <c r="AD351">
        <v>10</v>
      </c>
      <c r="AE351">
        <v>20</v>
      </c>
      <c r="AF351">
        <v>0</v>
      </c>
      <c r="AG351">
        <v>-750000</v>
      </c>
      <c r="AK351" s="16">
        <v>1125000</v>
      </c>
      <c r="AL351" s="16">
        <v>0</v>
      </c>
    </row>
    <row r="352" spans="1:38" x14ac:dyDescent="0.25">
      <c r="A352">
        <v>30</v>
      </c>
      <c r="B352">
        <v>65</v>
      </c>
      <c r="C352">
        <v>6</v>
      </c>
      <c r="D352">
        <v>17.5</v>
      </c>
      <c r="E352">
        <v>0</v>
      </c>
      <c r="F352">
        <v>1125000</v>
      </c>
      <c r="G352" s="13" t="s">
        <v>126</v>
      </c>
      <c r="J352" s="18">
        <v>-1250000</v>
      </c>
      <c r="K352" s="18">
        <v>-12.5</v>
      </c>
      <c r="AB352">
        <v>40</v>
      </c>
      <c r="AC352">
        <v>85</v>
      </c>
      <c r="AD352">
        <v>10</v>
      </c>
      <c r="AE352">
        <v>20</v>
      </c>
      <c r="AF352">
        <v>-12.5</v>
      </c>
      <c r="AG352">
        <v>-1250000</v>
      </c>
      <c r="AK352" s="18">
        <v>1125000</v>
      </c>
      <c r="AL352" s="18">
        <v>0</v>
      </c>
    </row>
    <row r="353" spans="1:38" x14ac:dyDescent="0.25">
      <c r="A353">
        <v>40</v>
      </c>
      <c r="B353">
        <v>70</v>
      </c>
      <c r="C353">
        <v>6</v>
      </c>
      <c r="D353">
        <v>15</v>
      </c>
      <c r="E353">
        <v>0</v>
      </c>
      <c r="F353">
        <v>1250000</v>
      </c>
      <c r="G353" s="13" t="s">
        <v>126</v>
      </c>
      <c r="J353" s="16">
        <v>-1000000</v>
      </c>
      <c r="K353" s="16">
        <v>-25</v>
      </c>
      <c r="AB353">
        <v>20</v>
      </c>
      <c r="AC353">
        <v>65</v>
      </c>
      <c r="AD353">
        <v>12</v>
      </c>
      <c r="AE353">
        <v>20</v>
      </c>
      <c r="AF353">
        <v>-25</v>
      </c>
      <c r="AG353">
        <v>-1000000</v>
      </c>
      <c r="AK353" s="16">
        <v>1250000</v>
      </c>
      <c r="AL353" s="16">
        <v>0</v>
      </c>
    </row>
    <row r="354" spans="1:38" x14ac:dyDescent="0.25">
      <c r="A354">
        <v>30</v>
      </c>
      <c r="B354">
        <v>65</v>
      </c>
      <c r="C354">
        <v>8</v>
      </c>
      <c r="D354">
        <v>15</v>
      </c>
      <c r="E354">
        <v>0</v>
      </c>
      <c r="F354">
        <v>1250000</v>
      </c>
      <c r="G354" s="13" t="s">
        <v>126</v>
      </c>
      <c r="J354" s="18">
        <v>-1500000</v>
      </c>
      <c r="K354" s="18">
        <v>-37.5</v>
      </c>
      <c r="AB354">
        <v>25</v>
      </c>
      <c r="AC354">
        <v>65</v>
      </c>
      <c r="AD354">
        <v>12</v>
      </c>
      <c r="AE354">
        <v>20</v>
      </c>
      <c r="AF354">
        <v>-37.5</v>
      </c>
      <c r="AG354">
        <v>-1500000</v>
      </c>
      <c r="AK354" s="18">
        <v>1250000</v>
      </c>
      <c r="AL354" s="18">
        <v>0</v>
      </c>
    </row>
    <row r="355" spans="1:38" x14ac:dyDescent="0.25">
      <c r="A355">
        <v>35</v>
      </c>
      <c r="B355">
        <v>65</v>
      </c>
      <c r="C355">
        <v>4</v>
      </c>
      <c r="D355">
        <v>17.5</v>
      </c>
      <c r="E355">
        <v>0</v>
      </c>
      <c r="F355">
        <v>1375000</v>
      </c>
      <c r="G355" s="13" t="s">
        <v>126</v>
      </c>
      <c r="J355" s="16">
        <v>-2000000</v>
      </c>
      <c r="K355" s="16">
        <v>-50</v>
      </c>
      <c r="AB355">
        <v>30</v>
      </c>
      <c r="AC355">
        <v>65</v>
      </c>
      <c r="AD355">
        <v>12</v>
      </c>
      <c r="AE355">
        <v>20</v>
      </c>
      <c r="AF355">
        <v>-50</v>
      </c>
      <c r="AG355">
        <v>-2000000</v>
      </c>
      <c r="AK355" s="16">
        <v>1375000</v>
      </c>
      <c r="AL355" s="16">
        <v>0</v>
      </c>
    </row>
    <row r="356" spans="1:38" x14ac:dyDescent="0.25">
      <c r="A356">
        <v>35</v>
      </c>
      <c r="B356">
        <v>65</v>
      </c>
      <c r="C356">
        <v>6</v>
      </c>
      <c r="D356">
        <v>15</v>
      </c>
      <c r="E356">
        <v>0</v>
      </c>
      <c r="F356">
        <v>1500000</v>
      </c>
      <c r="G356" s="13" t="s">
        <v>126</v>
      </c>
      <c r="J356" s="18">
        <v>-2500000</v>
      </c>
      <c r="K356" s="18">
        <v>-62.5</v>
      </c>
      <c r="AB356">
        <v>35</v>
      </c>
      <c r="AC356">
        <v>65</v>
      </c>
      <c r="AD356">
        <v>12</v>
      </c>
      <c r="AE356">
        <v>20</v>
      </c>
      <c r="AF356">
        <v>-62.5</v>
      </c>
      <c r="AG356">
        <v>-2500000</v>
      </c>
      <c r="AK356" s="18">
        <v>1500000</v>
      </c>
      <c r="AL356" s="18">
        <v>0</v>
      </c>
    </row>
    <row r="357" spans="1:38" x14ac:dyDescent="0.25">
      <c r="A357">
        <v>40</v>
      </c>
      <c r="B357">
        <v>65</v>
      </c>
      <c r="C357">
        <v>4</v>
      </c>
      <c r="D357">
        <v>15</v>
      </c>
      <c r="E357">
        <v>0</v>
      </c>
      <c r="F357">
        <v>1750000</v>
      </c>
      <c r="G357" s="13" t="s">
        <v>126</v>
      </c>
      <c r="J357" s="16">
        <v>-3000000</v>
      </c>
      <c r="K357" s="16">
        <v>-75</v>
      </c>
      <c r="AB357">
        <v>40</v>
      </c>
      <c r="AC357">
        <v>65</v>
      </c>
      <c r="AD357">
        <v>12</v>
      </c>
      <c r="AE357">
        <v>20</v>
      </c>
      <c r="AF357">
        <v>-75</v>
      </c>
      <c r="AG357">
        <v>-3000000</v>
      </c>
      <c r="AK357" s="16">
        <v>1750000</v>
      </c>
      <c r="AL357" s="16">
        <v>0</v>
      </c>
    </row>
    <row r="358" spans="1:38" x14ac:dyDescent="0.25">
      <c r="A358">
        <v>25</v>
      </c>
      <c r="B358">
        <v>85</v>
      </c>
      <c r="C358">
        <v>12</v>
      </c>
      <c r="D358">
        <v>25</v>
      </c>
      <c r="E358">
        <v>-12.5</v>
      </c>
      <c r="F358">
        <v>-2250000</v>
      </c>
      <c r="G358" s="13" t="s">
        <v>126</v>
      </c>
      <c r="J358" s="18">
        <v>-750000</v>
      </c>
      <c r="K358" s="18">
        <v>-12.5</v>
      </c>
      <c r="AB358">
        <v>20</v>
      </c>
      <c r="AC358">
        <v>70</v>
      </c>
      <c r="AD358">
        <v>12</v>
      </c>
      <c r="AE358">
        <v>20</v>
      </c>
      <c r="AF358">
        <v>-12.5</v>
      </c>
      <c r="AG358">
        <v>-750000</v>
      </c>
    </row>
    <row r="359" spans="1:38" x14ac:dyDescent="0.25">
      <c r="A359">
        <v>30</v>
      </c>
      <c r="B359">
        <v>85</v>
      </c>
      <c r="C359">
        <v>10</v>
      </c>
      <c r="D359">
        <v>25</v>
      </c>
      <c r="E359">
        <v>-12.5</v>
      </c>
      <c r="F359">
        <v>-2000000</v>
      </c>
      <c r="G359" s="13" t="s">
        <v>126</v>
      </c>
      <c r="J359" s="16">
        <v>-1250000</v>
      </c>
      <c r="K359" s="16">
        <v>-25</v>
      </c>
      <c r="AB359">
        <v>25</v>
      </c>
      <c r="AC359">
        <v>70</v>
      </c>
      <c r="AD359">
        <v>12</v>
      </c>
      <c r="AE359">
        <v>20</v>
      </c>
      <c r="AF359">
        <v>-25</v>
      </c>
      <c r="AG359">
        <v>-1250000</v>
      </c>
    </row>
    <row r="360" spans="1:38" x14ac:dyDescent="0.25">
      <c r="A360">
        <v>20</v>
      </c>
      <c r="B360">
        <v>80</v>
      </c>
      <c r="C360">
        <v>12</v>
      </c>
      <c r="D360">
        <v>25</v>
      </c>
      <c r="E360">
        <v>-12.5</v>
      </c>
      <c r="F360">
        <v>-2000000</v>
      </c>
      <c r="G360" s="13" t="s">
        <v>126</v>
      </c>
      <c r="J360" s="18">
        <v>-1750000</v>
      </c>
      <c r="K360" s="18">
        <v>-37.5</v>
      </c>
      <c r="AB360">
        <v>30</v>
      </c>
      <c r="AC360">
        <v>70</v>
      </c>
      <c r="AD360">
        <v>12</v>
      </c>
      <c r="AE360">
        <v>20</v>
      </c>
      <c r="AF360">
        <v>-37.5</v>
      </c>
      <c r="AG360">
        <v>-1750000</v>
      </c>
    </row>
    <row r="361" spans="1:38" x14ac:dyDescent="0.25">
      <c r="A361">
        <v>30</v>
      </c>
      <c r="B361">
        <v>85</v>
      </c>
      <c r="C361">
        <v>12</v>
      </c>
      <c r="D361">
        <v>22.5</v>
      </c>
      <c r="E361">
        <v>-12.5</v>
      </c>
      <c r="F361">
        <v>-1875000</v>
      </c>
      <c r="G361" s="13" t="s">
        <v>126</v>
      </c>
      <c r="J361" s="16">
        <v>-2250000</v>
      </c>
      <c r="K361" s="16">
        <v>-50</v>
      </c>
      <c r="AB361">
        <v>35</v>
      </c>
      <c r="AC361">
        <v>70</v>
      </c>
      <c r="AD361">
        <v>12</v>
      </c>
      <c r="AE361">
        <v>20</v>
      </c>
      <c r="AF361">
        <v>-50</v>
      </c>
      <c r="AG361">
        <v>-2250000</v>
      </c>
    </row>
    <row r="362" spans="1:38" x14ac:dyDescent="0.25">
      <c r="A362">
        <v>35</v>
      </c>
      <c r="B362">
        <v>85</v>
      </c>
      <c r="C362">
        <v>8</v>
      </c>
      <c r="D362">
        <v>25</v>
      </c>
      <c r="E362">
        <v>-12.5</v>
      </c>
      <c r="F362">
        <v>-1750000</v>
      </c>
      <c r="G362" s="13" t="s">
        <v>126</v>
      </c>
      <c r="J362" s="18">
        <v>-2750000</v>
      </c>
      <c r="K362" s="18">
        <v>-62.5</v>
      </c>
      <c r="AB362">
        <v>40</v>
      </c>
      <c r="AC362">
        <v>70</v>
      </c>
      <c r="AD362">
        <v>12</v>
      </c>
      <c r="AE362">
        <v>20</v>
      </c>
      <c r="AF362">
        <v>-62.5</v>
      </c>
      <c r="AG362">
        <v>-2750000</v>
      </c>
    </row>
    <row r="363" spans="1:38" x14ac:dyDescent="0.25">
      <c r="A363">
        <v>25</v>
      </c>
      <c r="B363">
        <v>80</v>
      </c>
      <c r="C363">
        <v>10</v>
      </c>
      <c r="D363">
        <v>25</v>
      </c>
      <c r="E363">
        <v>-12.5</v>
      </c>
      <c r="F363">
        <v>-1750000</v>
      </c>
      <c r="G363" s="13" t="s">
        <v>126</v>
      </c>
      <c r="J363" s="16">
        <v>-500000</v>
      </c>
      <c r="K363" s="16">
        <v>0</v>
      </c>
      <c r="AB363">
        <v>20</v>
      </c>
      <c r="AC363">
        <v>75</v>
      </c>
      <c r="AD363">
        <v>12</v>
      </c>
      <c r="AE363">
        <v>20</v>
      </c>
      <c r="AF363">
        <v>0</v>
      </c>
      <c r="AG363">
        <v>-500000</v>
      </c>
    </row>
    <row r="364" spans="1:38" x14ac:dyDescent="0.25">
      <c r="A364">
        <v>35</v>
      </c>
      <c r="B364">
        <v>85</v>
      </c>
      <c r="C364">
        <v>10</v>
      </c>
      <c r="D364">
        <v>22.5</v>
      </c>
      <c r="E364">
        <v>-12.5</v>
      </c>
      <c r="F364">
        <v>-1625000</v>
      </c>
      <c r="G364" s="13" t="s">
        <v>126</v>
      </c>
      <c r="J364" s="18">
        <v>-1000000</v>
      </c>
      <c r="K364" s="18">
        <v>-12.5</v>
      </c>
      <c r="AB364">
        <v>25</v>
      </c>
      <c r="AC364">
        <v>75</v>
      </c>
      <c r="AD364">
        <v>12</v>
      </c>
      <c r="AE364">
        <v>20</v>
      </c>
      <c r="AF364">
        <v>-12.5</v>
      </c>
      <c r="AG364">
        <v>-1000000</v>
      </c>
    </row>
    <row r="365" spans="1:38" x14ac:dyDescent="0.25">
      <c r="A365">
        <v>25</v>
      </c>
      <c r="B365">
        <v>80</v>
      </c>
      <c r="C365">
        <v>12</v>
      </c>
      <c r="D365">
        <v>22.5</v>
      </c>
      <c r="E365">
        <v>-12.5</v>
      </c>
      <c r="F365">
        <v>-1625000</v>
      </c>
      <c r="G365" s="13" t="s">
        <v>126</v>
      </c>
      <c r="J365" s="16">
        <v>-1500000</v>
      </c>
      <c r="K365" s="16">
        <v>-25</v>
      </c>
      <c r="AB365">
        <v>30</v>
      </c>
      <c r="AC365">
        <v>75</v>
      </c>
      <c r="AD365">
        <v>12</v>
      </c>
      <c r="AE365">
        <v>20</v>
      </c>
      <c r="AF365">
        <v>-25</v>
      </c>
      <c r="AG365">
        <v>-1500000</v>
      </c>
    </row>
    <row r="366" spans="1:38" x14ac:dyDescent="0.25">
      <c r="A366">
        <v>35</v>
      </c>
      <c r="B366">
        <v>85</v>
      </c>
      <c r="C366">
        <v>12</v>
      </c>
      <c r="D366">
        <v>20</v>
      </c>
      <c r="E366">
        <v>-12.5</v>
      </c>
      <c r="F366">
        <v>-1500000</v>
      </c>
      <c r="G366" s="13" t="s">
        <v>126</v>
      </c>
      <c r="J366" s="18">
        <v>-2000000</v>
      </c>
      <c r="K366" s="18">
        <v>-37.5</v>
      </c>
      <c r="AB366">
        <v>35</v>
      </c>
      <c r="AC366">
        <v>75</v>
      </c>
      <c r="AD366">
        <v>12</v>
      </c>
      <c r="AE366">
        <v>20</v>
      </c>
      <c r="AF366">
        <v>-37.5</v>
      </c>
      <c r="AG366">
        <v>-2000000</v>
      </c>
    </row>
    <row r="367" spans="1:38" x14ac:dyDescent="0.25">
      <c r="A367">
        <v>40</v>
      </c>
      <c r="B367">
        <v>85</v>
      </c>
      <c r="C367">
        <v>6</v>
      </c>
      <c r="D367">
        <v>25</v>
      </c>
      <c r="E367">
        <v>-12.5</v>
      </c>
      <c r="F367">
        <v>-1500000</v>
      </c>
      <c r="G367" s="13" t="s">
        <v>126</v>
      </c>
      <c r="J367" s="16">
        <v>-2500000</v>
      </c>
      <c r="K367" s="16">
        <v>-50</v>
      </c>
      <c r="AB367">
        <v>40</v>
      </c>
      <c r="AC367">
        <v>75</v>
      </c>
      <c r="AD367">
        <v>12</v>
      </c>
      <c r="AE367">
        <v>20</v>
      </c>
      <c r="AF367">
        <v>-50</v>
      </c>
      <c r="AG367">
        <v>-2500000</v>
      </c>
    </row>
    <row r="368" spans="1:38" x14ac:dyDescent="0.25">
      <c r="A368">
        <v>30</v>
      </c>
      <c r="B368">
        <v>80</v>
      </c>
      <c r="C368">
        <v>8</v>
      </c>
      <c r="D368">
        <v>25</v>
      </c>
      <c r="E368">
        <v>-12.5</v>
      </c>
      <c r="F368">
        <v>-1500000</v>
      </c>
      <c r="G368" s="13" t="s">
        <v>126</v>
      </c>
      <c r="J368" s="18">
        <v>-250000</v>
      </c>
      <c r="K368" s="18">
        <v>12.5</v>
      </c>
      <c r="AB368">
        <v>20</v>
      </c>
      <c r="AC368">
        <v>80</v>
      </c>
      <c r="AD368">
        <v>12</v>
      </c>
      <c r="AE368">
        <v>20</v>
      </c>
      <c r="AF368">
        <v>12.5</v>
      </c>
      <c r="AG368">
        <v>-250000</v>
      </c>
    </row>
    <row r="369" spans="1:33" x14ac:dyDescent="0.25">
      <c r="A369">
        <v>20</v>
      </c>
      <c r="B369">
        <v>75</v>
      </c>
      <c r="C369">
        <v>10</v>
      </c>
      <c r="D369">
        <v>25</v>
      </c>
      <c r="E369">
        <v>-12.5</v>
      </c>
      <c r="F369">
        <v>-1500000</v>
      </c>
      <c r="G369" s="13" t="s">
        <v>126</v>
      </c>
      <c r="J369" s="16">
        <v>-750000</v>
      </c>
      <c r="K369" s="16">
        <v>0</v>
      </c>
      <c r="AB369">
        <v>25</v>
      </c>
      <c r="AC369">
        <v>80</v>
      </c>
      <c r="AD369">
        <v>12</v>
      </c>
      <c r="AE369">
        <v>20</v>
      </c>
      <c r="AF369">
        <v>0</v>
      </c>
      <c r="AG369">
        <v>-750000</v>
      </c>
    </row>
    <row r="370" spans="1:33" x14ac:dyDescent="0.25">
      <c r="A370">
        <v>40</v>
      </c>
      <c r="B370">
        <v>85</v>
      </c>
      <c r="C370">
        <v>8</v>
      </c>
      <c r="D370">
        <v>22.5</v>
      </c>
      <c r="E370">
        <v>-12.5</v>
      </c>
      <c r="F370">
        <v>-1375000</v>
      </c>
      <c r="G370" s="13" t="s">
        <v>126</v>
      </c>
      <c r="J370" s="18">
        <v>-1250000</v>
      </c>
      <c r="K370" s="18">
        <v>-12.5</v>
      </c>
      <c r="AB370">
        <v>30</v>
      </c>
      <c r="AC370">
        <v>80</v>
      </c>
      <c r="AD370">
        <v>12</v>
      </c>
      <c r="AE370">
        <v>20</v>
      </c>
      <c r="AF370">
        <v>-12.5</v>
      </c>
      <c r="AG370">
        <v>-1250000</v>
      </c>
    </row>
    <row r="371" spans="1:33" x14ac:dyDescent="0.25">
      <c r="A371">
        <v>30</v>
      </c>
      <c r="B371">
        <v>80</v>
      </c>
      <c r="C371">
        <v>10</v>
      </c>
      <c r="D371">
        <v>22.5</v>
      </c>
      <c r="E371">
        <v>-12.5</v>
      </c>
      <c r="F371">
        <v>-1375000</v>
      </c>
      <c r="G371" s="13" t="s">
        <v>126</v>
      </c>
      <c r="J371" s="16">
        <v>-1750000</v>
      </c>
      <c r="K371" s="16">
        <v>-25</v>
      </c>
      <c r="AB371">
        <v>35</v>
      </c>
      <c r="AC371">
        <v>80</v>
      </c>
      <c r="AD371">
        <v>12</v>
      </c>
      <c r="AE371">
        <v>20</v>
      </c>
      <c r="AF371">
        <v>-25</v>
      </c>
      <c r="AG371">
        <v>-1750000</v>
      </c>
    </row>
    <row r="372" spans="1:33" x14ac:dyDescent="0.25">
      <c r="A372">
        <v>20</v>
      </c>
      <c r="B372">
        <v>75</v>
      </c>
      <c r="C372">
        <v>12</v>
      </c>
      <c r="D372">
        <v>22.5</v>
      </c>
      <c r="E372">
        <v>-12.5</v>
      </c>
      <c r="F372">
        <v>-1375000</v>
      </c>
      <c r="G372" s="13" t="s">
        <v>126</v>
      </c>
      <c r="J372" s="18">
        <v>-2250000</v>
      </c>
      <c r="K372" s="18">
        <v>-37.5</v>
      </c>
      <c r="AB372">
        <v>40</v>
      </c>
      <c r="AC372">
        <v>80</v>
      </c>
      <c r="AD372">
        <v>12</v>
      </c>
      <c r="AE372">
        <v>20</v>
      </c>
      <c r="AF372">
        <v>-37.5</v>
      </c>
      <c r="AG372">
        <v>-2250000</v>
      </c>
    </row>
    <row r="373" spans="1:33" x14ac:dyDescent="0.25">
      <c r="A373">
        <v>40</v>
      </c>
      <c r="B373">
        <v>85</v>
      </c>
      <c r="C373">
        <v>10</v>
      </c>
      <c r="D373">
        <v>20</v>
      </c>
      <c r="E373">
        <v>-12.5</v>
      </c>
      <c r="F373">
        <v>-1250000</v>
      </c>
      <c r="G373" s="13" t="s">
        <v>126</v>
      </c>
      <c r="J373" s="16">
        <v>0</v>
      </c>
      <c r="K373" s="16">
        <v>25</v>
      </c>
      <c r="AB373">
        <v>20</v>
      </c>
      <c r="AC373">
        <v>85</v>
      </c>
      <c r="AD373">
        <v>12</v>
      </c>
      <c r="AE373">
        <v>20</v>
      </c>
      <c r="AF373">
        <v>25</v>
      </c>
      <c r="AG373">
        <v>0</v>
      </c>
    </row>
    <row r="374" spans="1:33" x14ac:dyDescent="0.25">
      <c r="A374">
        <v>30</v>
      </c>
      <c r="B374">
        <v>80</v>
      </c>
      <c r="C374">
        <v>12</v>
      </c>
      <c r="D374">
        <v>20</v>
      </c>
      <c r="E374">
        <v>-12.5</v>
      </c>
      <c r="F374">
        <v>-1250000</v>
      </c>
      <c r="G374" s="13" t="s">
        <v>126</v>
      </c>
      <c r="J374" s="18">
        <v>-500000</v>
      </c>
      <c r="K374" s="18">
        <v>12.5</v>
      </c>
      <c r="AB374">
        <v>25</v>
      </c>
      <c r="AC374">
        <v>85</v>
      </c>
      <c r="AD374">
        <v>12</v>
      </c>
      <c r="AE374">
        <v>20</v>
      </c>
      <c r="AF374">
        <v>12.5</v>
      </c>
      <c r="AG374">
        <v>-500000</v>
      </c>
    </row>
    <row r="375" spans="1:33" x14ac:dyDescent="0.25">
      <c r="A375">
        <v>35</v>
      </c>
      <c r="B375">
        <v>80</v>
      </c>
      <c r="C375">
        <v>6</v>
      </c>
      <c r="D375">
        <v>25</v>
      </c>
      <c r="E375">
        <v>-12.5</v>
      </c>
      <c r="F375">
        <v>-1250000</v>
      </c>
      <c r="G375" s="13" t="s">
        <v>126</v>
      </c>
      <c r="J375" s="16">
        <v>-1000000</v>
      </c>
      <c r="K375" s="16">
        <v>0</v>
      </c>
      <c r="AB375">
        <v>30</v>
      </c>
      <c r="AC375">
        <v>85</v>
      </c>
      <c r="AD375">
        <v>12</v>
      </c>
      <c r="AE375">
        <v>20</v>
      </c>
      <c r="AF375">
        <v>0</v>
      </c>
      <c r="AG375">
        <v>-1000000</v>
      </c>
    </row>
    <row r="376" spans="1:33" x14ac:dyDescent="0.25">
      <c r="A376">
        <v>25</v>
      </c>
      <c r="B376">
        <v>75</v>
      </c>
      <c r="C376">
        <v>8</v>
      </c>
      <c r="D376">
        <v>25</v>
      </c>
      <c r="E376">
        <v>-12.5</v>
      </c>
      <c r="F376">
        <v>-1250000</v>
      </c>
      <c r="G376" s="13" t="s">
        <v>126</v>
      </c>
      <c r="J376" s="18">
        <v>-1500000</v>
      </c>
      <c r="K376" s="18">
        <v>-12.5</v>
      </c>
      <c r="AB376">
        <v>35</v>
      </c>
      <c r="AC376">
        <v>85</v>
      </c>
      <c r="AD376">
        <v>12</v>
      </c>
      <c r="AE376">
        <v>20</v>
      </c>
      <c r="AF376">
        <v>-12.5</v>
      </c>
      <c r="AG376">
        <v>-1500000</v>
      </c>
    </row>
    <row r="377" spans="1:33" x14ac:dyDescent="0.25">
      <c r="A377">
        <v>40</v>
      </c>
      <c r="B377">
        <v>85</v>
      </c>
      <c r="C377">
        <v>12</v>
      </c>
      <c r="D377">
        <v>17.5</v>
      </c>
      <c r="E377">
        <v>-12.5</v>
      </c>
      <c r="F377">
        <v>-1125000</v>
      </c>
      <c r="G377" s="13" t="s">
        <v>126</v>
      </c>
      <c r="J377" s="16">
        <v>-2000000</v>
      </c>
      <c r="K377" s="16">
        <v>-25</v>
      </c>
      <c r="AB377">
        <v>40</v>
      </c>
      <c r="AC377">
        <v>85</v>
      </c>
      <c r="AD377">
        <v>12</v>
      </c>
      <c r="AE377">
        <v>20</v>
      </c>
      <c r="AF377">
        <v>-25</v>
      </c>
      <c r="AG377">
        <v>-2000000</v>
      </c>
    </row>
    <row r="378" spans="1:33" x14ac:dyDescent="0.25">
      <c r="A378">
        <v>35</v>
      </c>
      <c r="B378">
        <v>80</v>
      </c>
      <c r="C378">
        <v>8</v>
      </c>
      <c r="D378">
        <v>22.5</v>
      </c>
      <c r="E378">
        <v>-12.5</v>
      </c>
      <c r="F378">
        <v>-1125000</v>
      </c>
      <c r="G378" s="13" t="s">
        <v>126</v>
      </c>
      <c r="J378" s="18">
        <v>1125000</v>
      </c>
      <c r="K378" s="18">
        <v>12.5</v>
      </c>
      <c r="AB378">
        <v>20</v>
      </c>
      <c r="AC378">
        <v>65</v>
      </c>
      <c r="AD378">
        <v>4</v>
      </c>
      <c r="AE378">
        <v>22.5</v>
      </c>
      <c r="AF378">
        <v>12.5</v>
      </c>
      <c r="AG378">
        <v>1125000</v>
      </c>
    </row>
    <row r="379" spans="1:33" x14ac:dyDescent="0.25">
      <c r="A379">
        <v>25</v>
      </c>
      <c r="B379">
        <v>75</v>
      </c>
      <c r="C379">
        <v>10</v>
      </c>
      <c r="D379">
        <v>22.5</v>
      </c>
      <c r="E379">
        <v>-12.5</v>
      </c>
      <c r="F379">
        <v>-1125000</v>
      </c>
      <c r="G379" s="13" t="s">
        <v>126</v>
      </c>
      <c r="J379" s="16">
        <v>625000</v>
      </c>
      <c r="K379" s="16">
        <v>0</v>
      </c>
      <c r="AB379">
        <v>25</v>
      </c>
      <c r="AC379">
        <v>65</v>
      </c>
      <c r="AD379">
        <v>4</v>
      </c>
      <c r="AE379">
        <v>22.5</v>
      </c>
      <c r="AF379">
        <v>0</v>
      </c>
      <c r="AG379">
        <v>625000</v>
      </c>
    </row>
    <row r="380" spans="1:33" x14ac:dyDescent="0.25">
      <c r="A380">
        <v>35</v>
      </c>
      <c r="B380">
        <v>80</v>
      </c>
      <c r="C380">
        <v>10</v>
      </c>
      <c r="D380">
        <v>20</v>
      </c>
      <c r="E380">
        <v>-12.5</v>
      </c>
      <c r="F380">
        <v>-1000000</v>
      </c>
      <c r="G380" s="13" t="s">
        <v>126</v>
      </c>
      <c r="J380" s="18">
        <v>125000</v>
      </c>
      <c r="K380" s="18">
        <v>-12.5</v>
      </c>
      <c r="AB380">
        <v>30</v>
      </c>
      <c r="AC380">
        <v>65</v>
      </c>
      <c r="AD380">
        <v>4</v>
      </c>
      <c r="AE380">
        <v>22.5</v>
      </c>
      <c r="AF380">
        <v>-12.5</v>
      </c>
      <c r="AG380">
        <v>125000</v>
      </c>
    </row>
    <row r="381" spans="1:33" x14ac:dyDescent="0.25">
      <c r="A381">
        <v>25</v>
      </c>
      <c r="B381">
        <v>75</v>
      </c>
      <c r="C381">
        <v>12</v>
      </c>
      <c r="D381">
        <v>20</v>
      </c>
      <c r="E381">
        <v>-12.5</v>
      </c>
      <c r="F381">
        <v>-1000000</v>
      </c>
      <c r="G381" s="13" t="s">
        <v>126</v>
      </c>
      <c r="J381" s="16">
        <v>-375000</v>
      </c>
      <c r="K381" s="16">
        <v>-25</v>
      </c>
      <c r="AB381">
        <v>35</v>
      </c>
      <c r="AC381">
        <v>65</v>
      </c>
      <c r="AD381">
        <v>4</v>
      </c>
      <c r="AE381">
        <v>22.5</v>
      </c>
      <c r="AF381">
        <v>-25</v>
      </c>
      <c r="AG381">
        <v>-375000</v>
      </c>
    </row>
    <row r="382" spans="1:33" x14ac:dyDescent="0.25">
      <c r="A382">
        <v>40</v>
      </c>
      <c r="B382">
        <v>80</v>
      </c>
      <c r="C382">
        <v>4</v>
      </c>
      <c r="D382">
        <v>25</v>
      </c>
      <c r="E382">
        <v>-12.5</v>
      </c>
      <c r="F382">
        <v>-1000000</v>
      </c>
      <c r="G382" s="13" t="s">
        <v>126</v>
      </c>
      <c r="J382" s="18">
        <v>-875000</v>
      </c>
      <c r="K382" s="18">
        <v>-37.5</v>
      </c>
      <c r="AB382">
        <v>40</v>
      </c>
      <c r="AC382">
        <v>65</v>
      </c>
      <c r="AD382">
        <v>4</v>
      </c>
      <c r="AE382">
        <v>22.5</v>
      </c>
      <c r="AF382">
        <v>-37.5</v>
      </c>
      <c r="AG382">
        <v>-875000</v>
      </c>
    </row>
    <row r="383" spans="1:33" x14ac:dyDescent="0.25">
      <c r="A383">
        <v>30</v>
      </c>
      <c r="B383">
        <v>75</v>
      </c>
      <c r="C383">
        <v>6</v>
      </c>
      <c r="D383">
        <v>25</v>
      </c>
      <c r="E383">
        <v>-12.5</v>
      </c>
      <c r="F383">
        <v>-1000000</v>
      </c>
      <c r="G383" s="13" t="s">
        <v>126</v>
      </c>
      <c r="J383" s="16">
        <v>1375000</v>
      </c>
      <c r="K383" s="16">
        <v>25</v>
      </c>
      <c r="AB383">
        <v>20</v>
      </c>
      <c r="AC383">
        <v>70</v>
      </c>
      <c r="AD383">
        <v>4</v>
      </c>
      <c r="AE383">
        <v>22.5</v>
      </c>
      <c r="AF383">
        <v>25</v>
      </c>
      <c r="AG383">
        <v>1375000</v>
      </c>
    </row>
    <row r="384" spans="1:33" x14ac:dyDescent="0.25">
      <c r="A384">
        <v>20</v>
      </c>
      <c r="B384">
        <v>70</v>
      </c>
      <c r="C384">
        <v>8</v>
      </c>
      <c r="D384">
        <v>25</v>
      </c>
      <c r="E384">
        <v>-12.5</v>
      </c>
      <c r="F384">
        <v>-1000000</v>
      </c>
      <c r="G384" s="13" t="s">
        <v>126</v>
      </c>
      <c r="J384" s="18">
        <v>875000</v>
      </c>
      <c r="K384" s="18">
        <v>12.5</v>
      </c>
      <c r="AB384">
        <v>25</v>
      </c>
      <c r="AC384">
        <v>70</v>
      </c>
      <c r="AD384">
        <v>4</v>
      </c>
      <c r="AE384">
        <v>22.5</v>
      </c>
      <c r="AF384">
        <v>12.5</v>
      </c>
      <c r="AG384">
        <v>875000</v>
      </c>
    </row>
    <row r="385" spans="1:33" x14ac:dyDescent="0.25">
      <c r="A385">
        <v>35</v>
      </c>
      <c r="B385">
        <v>80</v>
      </c>
      <c r="C385">
        <v>12</v>
      </c>
      <c r="D385">
        <v>17.5</v>
      </c>
      <c r="E385">
        <v>-12.5</v>
      </c>
      <c r="F385">
        <v>-875000</v>
      </c>
      <c r="G385" s="13" t="s">
        <v>126</v>
      </c>
      <c r="J385" s="16">
        <v>375000</v>
      </c>
      <c r="K385" s="16">
        <v>0</v>
      </c>
      <c r="AB385">
        <v>30</v>
      </c>
      <c r="AC385">
        <v>70</v>
      </c>
      <c r="AD385">
        <v>4</v>
      </c>
      <c r="AE385">
        <v>22.5</v>
      </c>
      <c r="AF385">
        <v>0</v>
      </c>
      <c r="AG385">
        <v>375000</v>
      </c>
    </row>
    <row r="386" spans="1:33" x14ac:dyDescent="0.25">
      <c r="A386">
        <v>40</v>
      </c>
      <c r="B386">
        <v>80</v>
      </c>
      <c r="C386">
        <v>6</v>
      </c>
      <c r="D386">
        <v>22.5</v>
      </c>
      <c r="E386">
        <v>-12.5</v>
      </c>
      <c r="F386">
        <v>-875000</v>
      </c>
      <c r="G386" s="13" t="s">
        <v>126</v>
      </c>
      <c r="J386" s="18">
        <v>-125000</v>
      </c>
      <c r="K386" s="18">
        <v>-12.5</v>
      </c>
      <c r="AB386">
        <v>35</v>
      </c>
      <c r="AC386">
        <v>70</v>
      </c>
      <c r="AD386">
        <v>4</v>
      </c>
      <c r="AE386">
        <v>22.5</v>
      </c>
      <c r="AF386">
        <v>-12.5</v>
      </c>
      <c r="AG386">
        <v>-125000</v>
      </c>
    </row>
    <row r="387" spans="1:33" x14ac:dyDescent="0.25">
      <c r="A387">
        <v>30</v>
      </c>
      <c r="B387">
        <v>75</v>
      </c>
      <c r="C387">
        <v>8</v>
      </c>
      <c r="D387">
        <v>22.5</v>
      </c>
      <c r="E387">
        <v>-12.5</v>
      </c>
      <c r="F387">
        <v>-875000</v>
      </c>
      <c r="G387" s="13" t="s">
        <v>126</v>
      </c>
      <c r="J387" s="16">
        <v>-625000</v>
      </c>
      <c r="K387" s="16">
        <v>-25</v>
      </c>
      <c r="AB387">
        <v>40</v>
      </c>
      <c r="AC387">
        <v>70</v>
      </c>
      <c r="AD387">
        <v>4</v>
      </c>
      <c r="AE387">
        <v>22.5</v>
      </c>
      <c r="AF387">
        <v>-25</v>
      </c>
      <c r="AG387">
        <v>-625000</v>
      </c>
    </row>
    <row r="388" spans="1:33" x14ac:dyDescent="0.25">
      <c r="A388">
        <v>20</v>
      </c>
      <c r="B388">
        <v>70</v>
      </c>
      <c r="C388">
        <v>10</v>
      </c>
      <c r="D388">
        <v>22.5</v>
      </c>
      <c r="E388">
        <v>-12.5</v>
      </c>
      <c r="F388">
        <v>-875000</v>
      </c>
      <c r="G388" s="13" t="s">
        <v>126</v>
      </c>
      <c r="J388" s="18">
        <v>1625000</v>
      </c>
      <c r="K388" s="18">
        <v>37.5</v>
      </c>
      <c r="AB388">
        <v>20</v>
      </c>
      <c r="AC388">
        <v>75</v>
      </c>
      <c r="AD388">
        <v>4</v>
      </c>
      <c r="AE388">
        <v>22.5</v>
      </c>
      <c r="AF388">
        <v>37.5</v>
      </c>
      <c r="AG388">
        <v>1625000</v>
      </c>
    </row>
    <row r="389" spans="1:33" x14ac:dyDescent="0.25">
      <c r="A389">
        <v>40</v>
      </c>
      <c r="B389">
        <v>80</v>
      </c>
      <c r="C389">
        <v>8</v>
      </c>
      <c r="D389">
        <v>20</v>
      </c>
      <c r="E389">
        <v>-12.5</v>
      </c>
      <c r="F389">
        <v>-750000</v>
      </c>
      <c r="G389" s="13" t="s">
        <v>126</v>
      </c>
      <c r="J389" s="16">
        <v>1125000</v>
      </c>
      <c r="K389" s="16">
        <v>25</v>
      </c>
      <c r="AB389">
        <v>25</v>
      </c>
      <c r="AC389">
        <v>75</v>
      </c>
      <c r="AD389">
        <v>4</v>
      </c>
      <c r="AE389">
        <v>22.5</v>
      </c>
      <c r="AF389">
        <v>25</v>
      </c>
      <c r="AG389">
        <v>1125000</v>
      </c>
    </row>
    <row r="390" spans="1:33" x14ac:dyDescent="0.25">
      <c r="A390">
        <v>30</v>
      </c>
      <c r="B390">
        <v>75</v>
      </c>
      <c r="C390">
        <v>10</v>
      </c>
      <c r="D390">
        <v>20</v>
      </c>
      <c r="E390">
        <v>-12.5</v>
      </c>
      <c r="F390">
        <v>-750000</v>
      </c>
      <c r="G390" s="13" t="s">
        <v>126</v>
      </c>
      <c r="J390" s="18">
        <v>625000</v>
      </c>
      <c r="K390" s="18">
        <v>12.5</v>
      </c>
      <c r="AB390">
        <v>30</v>
      </c>
      <c r="AC390">
        <v>75</v>
      </c>
      <c r="AD390">
        <v>4</v>
      </c>
      <c r="AE390">
        <v>22.5</v>
      </c>
      <c r="AF390">
        <v>12.5</v>
      </c>
      <c r="AG390">
        <v>625000</v>
      </c>
    </row>
    <row r="391" spans="1:33" x14ac:dyDescent="0.25">
      <c r="A391">
        <v>20</v>
      </c>
      <c r="B391">
        <v>70</v>
      </c>
      <c r="C391">
        <v>12</v>
      </c>
      <c r="D391">
        <v>20</v>
      </c>
      <c r="E391">
        <v>-12.5</v>
      </c>
      <c r="F391">
        <v>-750000</v>
      </c>
      <c r="G391" s="13" t="s">
        <v>126</v>
      </c>
      <c r="J391" s="16">
        <v>125000</v>
      </c>
      <c r="K391" s="16">
        <v>0</v>
      </c>
      <c r="AB391">
        <v>35</v>
      </c>
      <c r="AC391">
        <v>75</v>
      </c>
      <c r="AD391">
        <v>4</v>
      </c>
      <c r="AE391">
        <v>22.5</v>
      </c>
      <c r="AF391">
        <v>0</v>
      </c>
      <c r="AG391">
        <v>125000</v>
      </c>
    </row>
    <row r="392" spans="1:33" x14ac:dyDescent="0.25">
      <c r="A392">
        <v>35</v>
      </c>
      <c r="B392">
        <v>75</v>
      </c>
      <c r="C392">
        <v>4</v>
      </c>
      <c r="D392">
        <v>25</v>
      </c>
      <c r="E392">
        <v>-12.5</v>
      </c>
      <c r="F392">
        <v>-750000</v>
      </c>
      <c r="G392" s="13" t="s">
        <v>126</v>
      </c>
      <c r="J392" s="18">
        <v>-375000</v>
      </c>
      <c r="K392" s="18">
        <v>-12.5</v>
      </c>
      <c r="AB392">
        <v>40</v>
      </c>
      <c r="AC392">
        <v>75</v>
      </c>
      <c r="AD392">
        <v>4</v>
      </c>
      <c r="AE392">
        <v>22.5</v>
      </c>
      <c r="AF392">
        <v>-12.5</v>
      </c>
      <c r="AG392">
        <v>-375000</v>
      </c>
    </row>
    <row r="393" spans="1:33" x14ac:dyDescent="0.25">
      <c r="A393">
        <v>25</v>
      </c>
      <c r="B393">
        <v>70</v>
      </c>
      <c r="C393">
        <v>6</v>
      </c>
      <c r="D393">
        <v>25</v>
      </c>
      <c r="E393">
        <v>-12.5</v>
      </c>
      <c r="F393">
        <v>-750000</v>
      </c>
      <c r="G393" s="13" t="s">
        <v>126</v>
      </c>
      <c r="J393" s="16">
        <v>1875000</v>
      </c>
      <c r="K393" s="16">
        <v>50</v>
      </c>
      <c r="AB393">
        <v>20</v>
      </c>
      <c r="AC393">
        <v>80</v>
      </c>
      <c r="AD393">
        <v>4</v>
      </c>
      <c r="AE393">
        <v>22.5</v>
      </c>
      <c r="AF393">
        <v>50</v>
      </c>
      <c r="AG393">
        <v>1875000</v>
      </c>
    </row>
    <row r="394" spans="1:33" x14ac:dyDescent="0.25">
      <c r="A394">
        <v>40</v>
      </c>
      <c r="B394">
        <v>80</v>
      </c>
      <c r="C394">
        <v>10</v>
      </c>
      <c r="D394">
        <v>17.5</v>
      </c>
      <c r="E394">
        <v>-12.5</v>
      </c>
      <c r="F394">
        <v>-625000</v>
      </c>
      <c r="G394" s="13" t="s">
        <v>126</v>
      </c>
      <c r="J394" s="18">
        <v>1375000</v>
      </c>
      <c r="K394" s="18">
        <v>37.5</v>
      </c>
      <c r="AB394">
        <v>25</v>
      </c>
      <c r="AC394">
        <v>80</v>
      </c>
      <c r="AD394">
        <v>4</v>
      </c>
      <c r="AE394">
        <v>22.5</v>
      </c>
      <c r="AF394">
        <v>37.5</v>
      </c>
      <c r="AG394">
        <v>1375000</v>
      </c>
    </row>
    <row r="395" spans="1:33" x14ac:dyDescent="0.25">
      <c r="A395">
        <v>30</v>
      </c>
      <c r="B395">
        <v>75</v>
      </c>
      <c r="C395">
        <v>12</v>
      </c>
      <c r="D395">
        <v>17.5</v>
      </c>
      <c r="E395">
        <v>-12.5</v>
      </c>
      <c r="F395">
        <v>-625000</v>
      </c>
      <c r="G395" s="13" t="s">
        <v>126</v>
      </c>
      <c r="J395" s="16">
        <v>875000</v>
      </c>
      <c r="K395" s="16">
        <v>25</v>
      </c>
      <c r="AB395">
        <v>30</v>
      </c>
      <c r="AC395">
        <v>80</v>
      </c>
      <c r="AD395">
        <v>4</v>
      </c>
      <c r="AE395">
        <v>22.5</v>
      </c>
      <c r="AF395">
        <v>25</v>
      </c>
      <c r="AG395">
        <v>875000</v>
      </c>
    </row>
    <row r="396" spans="1:33" x14ac:dyDescent="0.25">
      <c r="A396">
        <v>35</v>
      </c>
      <c r="B396">
        <v>75</v>
      </c>
      <c r="C396">
        <v>6</v>
      </c>
      <c r="D396">
        <v>22.5</v>
      </c>
      <c r="E396">
        <v>-12.5</v>
      </c>
      <c r="F396">
        <v>-625000</v>
      </c>
      <c r="G396" s="13" t="s">
        <v>126</v>
      </c>
      <c r="J396" s="18">
        <v>375000</v>
      </c>
      <c r="K396" s="18">
        <v>12.5</v>
      </c>
      <c r="AB396">
        <v>35</v>
      </c>
      <c r="AC396">
        <v>80</v>
      </c>
      <c r="AD396">
        <v>4</v>
      </c>
      <c r="AE396">
        <v>22.5</v>
      </c>
      <c r="AF396">
        <v>12.5</v>
      </c>
      <c r="AG396">
        <v>375000</v>
      </c>
    </row>
    <row r="397" spans="1:33" x14ac:dyDescent="0.25">
      <c r="A397">
        <v>25</v>
      </c>
      <c r="B397">
        <v>70</v>
      </c>
      <c r="C397">
        <v>8</v>
      </c>
      <c r="D397">
        <v>22.5</v>
      </c>
      <c r="E397">
        <v>-12.5</v>
      </c>
      <c r="F397">
        <v>-625000</v>
      </c>
      <c r="G397" s="13" t="s">
        <v>126</v>
      </c>
      <c r="J397" s="16">
        <v>-125000</v>
      </c>
      <c r="K397" s="16">
        <v>0</v>
      </c>
      <c r="AB397">
        <v>40</v>
      </c>
      <c r="AC397">
        <v>80</v>
      </c>
      <c r="AD397">
        <v>4</v>
      </c>
      <c r="AE397">
        <v>22.5</v>
      </c>
      <c r="AF397">
        <v>0</v>
      </c>
      <c r="AG397">
        <v>-125000</v>
      </c>
    </row>
    <row r="398" spans="1:33" x14ac:dyDescent="0.25">
      <c r="A398">
        <v>40</v>
      </c>
      <c r="B398">
        <v>80</v>
      </c>
      <c r="C398">
        <v>12</v>
      </c>
      <c r="D398">
        <v>15</v>
      </c>
      <c r="E398">
        <v>-12.5</v>
      </c>
      <c r="F398">
        <v>-500000</v>
      </c>
      <c r="G398" s="13" t="s">
        <v>126</v>
      </c>
      <c r="J398" s="18">
        <v>2125000</v>
      </c>
      <c r="K398" s="18">
        <v>62.5</v>
      </c>
      <c r="AB398">
        <v>20</v>
      </c>
      <c r="AC398">
        <v>85</v>
      </c>
      <c r="AD398">
        <v>4</v>
      </c>
      <c r="AE398">
        <v>22.5</v>
      </c>
      <c r="AF398">
        <v>62.5</v>
      </c>
      <c r="AG398">
        <v>2125000</v>
      </c>
    </row>
    <row r="399" spans="1:33" x14ac:dyDescent="0.25">
      <c r="A399">
        <v>35</v>
      </c>
      <c r="B399">
        <v>75</v>
      </c>
      <c r="C399">
        <v>8</v>
      </c>
      <c r="D399">
        <v>20</v>
      </c>
      <c r="E399">
        <v>-12.5</v>
      </c>
      <c r="F399">
        <v>-500000</v>
      </c>
      <c r="G399" s="13" t="s">
        <v>126</v>
      </c>
      <c r="J399" s="16">
        <v>1625000</v>
      </c>
      <c r="K399" s="16">
        <v>50</v>
      </c>
      <c r="AB399">
        <v>25</v>
      </c>
      <c r="AC399">
        <v>85</v>
      </c>
      <c r="AD399">
        <v>4</v>
      </c>
      <c r="AE399">
        <v>22.5</v>
      </c>
      <c r="AF399">
        <v>50</v>
      </c>
      <c r="AG399">
        <v>1625000</v>
      </c>
    </row>
    <row r="400" spans="1:33" x14ac:dyDescent="0.25">
      <c r="A400">
        <v>25</v>
      </c>
      <c r="B400">
        <v>70</v>
      </c>
      <c r="C400">
        <v>10</v>
      </c>
      <c r="D400">
        <v>20</v>
      </c>
      <c r="E400">
        <v>-12.5</v>
      </c>
      <c r="F400">
        <v>-500000</v>
      </c>
      <c r="G400" s="13" t="s">
        <v>126</v>
      </c>
      <c r="J400" s="18">
        <v>1125000</v>
      </c>
      <c r="K400" s="18">
        <v>37.5</v>
      </c>
      <c r="AB400">
        <v>30</v>
      </c>
      <c r="AC400">
        <v>85</v>
      </c>
      <c r="AD400">
        <v>4</v>
      </c>
      <c r="AE400">
        <v>22.5</v>
      </c>
      <c r="AF400">
        <v>37.5</v>
      </c>
      <c r="AG400">
        <v>1125000</v>
      </c>
    </row>
    <row r="401" spans="1:33" x14ac:dyDescent="0.25">
      <c r="A401">
        <v>30</v>
      </c>
      <c r="B401">
        <v>70</v>
      </c>
      <c r="C401">
        <v>4</v>
      </c>
      <c r="D401">
        <v>25</v>
      </c>
      <c r="E401">
        <v>-12.5</v>
      </c>
      <c r="F401">
        <v>-500000</v>
      </c>
      <c r="G401" s="13" t="s">
        <v>126</v>
      </c>
      <c r="J401" s="16">
        <v>625000</v>
      </c>
      <c r="K401" s="16">
        <v>25</v>
      </c>
      <c r="AB401">
        <v>35</v>
      </c>
      <c r="AC401">
        <v>85</v>
      </c>
      <c r="AD401">
        <v>4</v>
      </c>
      <c r="AE401">
        <v>22.5</v>
      </c>
      <c r="AF401">
        <v>25</v>
      </c>
      <c r="AG401">
        <v>625000</v>
      </c>
    </row>
    <row r="402" spans="1:33" x14ac:dyDescent="0.25">
      <c r="A402">
        <v>20</v>
      </c>
      <c r="B402">
        <v>65</v>
      </c>
      <c r="C402">
        <v>6</v>
      </c>
      <c r="D402">
        <v>25</v>
      </c>
      <c r="E402">
        <v>-12.5</v>
      </c>
      <c r="F402">
        <v>-500000</v>
      </c>
      <c r="G402" s="13" t="s">
        <v>126</v>
      </c>
      <c r="J402" s="18">
        <v>125000</v>
      </c>
      <c r="K402" s="18">
        <v>12.5</v>
      </c>
      <c r="AB402">
        <v>40</v>
      </c>
      <c r="AC402">
        <v>85</v>
      </c>
      <c r="AD402">
        <v>4</v>
      </c>
      <c r="AE402">
        <v>22.5</v>
      </c>
      <c r="AF402">
        <v>12.5</v>
      </c>
      <c r="AG402">
        <v>125000</v>
      </c>
    </row>
    <row r="403" spans="1:33" x14ac:dyDescent="0.25">
      <c r="A403">
        <v>35</v>
      </c>
      <c r="B403">
        <v>75</v>
      </c>
      <c r="C403">
        <v>10</v>
      </c>
      <c r="D403">
        <v>17.5</v>
      </c>
      <c r="E403">
        <v>-12.5</v>
      </c>
      <c r="F403">
        <v>-375000</v>
      </c>
      <c r="G403" s="13" t="s">
        <v>126</v>
      </c>
      <c r="J403" s="16">
        <v>375000</v>
      </c>
      <c r="K403" s="16">
        <v>0</v>
      </c>
      <c r="AB403">
        <v>20</v>
      </c>
      <c r="AC403">
        <v>65</v>
      </c>
      <c r="AD403">
        <v>6</v>
      </c>
      <c r="AE403">
        <v>22.5</v>
      </c>
      <c r="AF403">
        <v>0</v>
      </c>
      <c r="AG403">
        <v>375000</v>
      </c>
    </row>
    <row r="404" spans="1:33" x14ac:dyDescent="0.25">
      <c r="A404">
        <v>25</v>
      </c>
      <c r="B404">
        <v>70</v>
      </c>
      <c r="C404">
        <v>12</v>
      </c>
      <c r="D404">
        <v>17.5</v>
      </c>
      <c r="E404">
        <v>-12.5</v>
      </c>
      <c r="F404">
        <v>-375000</v>
      </c>
      <c r="G404" s="13" t="s">
        <v>126</v>
      </c>
      <c r="J404" s="18">
        <v>-125000</v>
      </c>
      <c r="K404" s="18">
        <v>-12.5</v>
      </c>
      <c r="AB404">
        <v>25</v>
      </c>
      <c r="AC404">
        <v>65</v>
      </c>
      <c r="AD404">
        <v>6</v>
      </c>
      <c r="AE404">
        <v>22.5</v>
      </c>
      <c r="AF404">
        <v>-12.5</v>
      </c>
      <c r="AG404">
        <v>-125000</v>
      </c>
    </row>
    <row r="405" spans="1:33" x14ac:dyDescent="0.25">
      <c r="A405">
        <v>40</v>
      </c>
      <c r="B405">
        <v>75</v>
      </c>
      <c r="C405">
        <v>4</v>
      </c>
      <c r="D405">
        <v>22.5</v>
      </c>
      <c r="E405">
        <v>-12.5</v>
      </c>
      <c r="F405">
        <v>-375000</v>
      </c>
      <c r="G405" s="13" t="s">
        <v>126</v>
      </c>
      <c r="J405" s="16">
        <v>-625000</v>
      </c>
      <c r="K405" s="16">
        <v>-25</v>
      </c>
      <c r="AB405">
        <v>30</v>
      </c>
      <c r="AC405">
        <v>65</v>
      </c>
      <c r="AD405">
        <v>6</v>
      </c>
      <c r="AE405">
        <v>22.5</v>
      </c>
      <c r="AF405">
        <v>-25</v>
      </c>
      <c r="AG405">
        <v>-625000</v>
      </c>
    </row>
    <row r="406" spans="1:33" x14ac:dyDescent="0.25">
      <c r="A406">
        <v>30</v>
      </c>
      <c r="B406">
        <v>70</v>
      </c>
      <c r="C406">
        <v>6</v>
      </c>
      <c r="D406">
        <v>22.5</v>
      </c>
      <c r="E406">
        <v>-12.5</v>
      </c>
      <c r="F406">
        <v>-375000</v>
      </c>
      <c r="G406" s="13" t="s">
        <v>126</v>
      </c>
      <c r="J406" s="18">
        <v>-1125000</v>
      </c>
      <c r="K406" s="18">
        <v>-37.5</v>
      </c>
      <c r="AB406">
        <v>35</v>
      </c>
      <c r="AC406">
        <v>65</v>
      </c>
      <c r="AD406">
        <v>6</v>
      </c>
      <c r="AE406">
        <v>22.5</v>
      </c>
      <c r="AF406">
        <v>-37.5</v>
      </c>
      <c r="AG406">
        <v>-1125000</v>
      </c>
    </row>
    <row r="407" spans="1:33" x14ac:dyDescent="0.25">
      <c r="A407">
        <v>20</v>
      </c>
      <c r="B407">
        <v>65</v>
      </c>
      <c r="C407">
        <v>8</v>
      </c>
      <c r="D407">
        <v>22.5</v>
      </c>
      <c r="E407">
        <v>-12.5</v>
      </c>
      <c r="F407">
        <v>-375000</v>
      </c>
      <c r="G407" s="13" t="s">
        <v>126</v>
      </c>
      <c r="J407" s="16">
        <v>-1625000</v>
      </c>
      <c r="K407" s="16">
        <v>-50</v>
      </c>
      <c r="AB407">
        <v>40</v>
      </c>
      <c r="AC407">
        <v>65</v>
      </c>
      <c r="AD407">
        <v>6</v>
      </c>
      <c r="AE407">
        <v>22.5</v>
      </c>
      <c r="AF407">
        <v>-50</v>
      </c>
      <c r="AG407">
        <v>-1625000</v>
      </c>
    </row>
    <row r="408" spans="1:33" x14ac:dyDescent="0.25">
      <c r="A408">
        <v>35</v>
      </c>
      <c r="B408">
        <v>75</v>
      </c>
      <c r="C408">
        <v>12</v>
      </c>
      <c r="D408">
        <v>15</v>
      </c>
      <c r="E408">
        <v>-12.5</v>
      </c>
      <c r="F408">
        <v>-250000</v>
      </c>
      <c r="G408" s="13" t="s">
        <v>126</v>
      </c>
      <c r="J408" s="18">
        <v>625000</v>
      </c>
      <c r="K408" s="18">
        <v>12.5</v>
      </c>
      <c r="AB408">
        <v>20</v>
      </c>
      <c r="AC408">
        <v>70</v>
      </c>
      <c r="AD408">
        <v>6</v>
      </c>
      <c r="AE408">
        <v>22.5</v>
      </c>
      <c r="AF408">
        <v>12.5</v>
      </c>
      <c r="AG408">
        <v>625000</v>
      </c>
    </row>
    <row r="409" spans="1:33" x14ac:dyDescent="0.25">
      <c r="A409">
        <v>40</v>
      </c>
      <c r="B409">
        <v>75</v>
      </c>
      <c r="C409">
        <v>6</v>
      </c>
      <c r="D409">
        <v>20</v>
      </c>
      <c r="E409">
        <v>-12.5</v>
      </c>
      <c r="F409">
        <v>-250000</v>
      </c>
      <c r="G409" s="13" t="s">
        <v>126</v>
      </c>
      <c r="J409" s="16">
        <v>125000</v>
      </c>
      <c r="K409" s="16">
        <v>0</v>
      </c>
      <c r="AB409">
        <v>25</v>
      </c>
      <c r="AC409">
        <v>70</v>
      </c>
      <c r="AD409">
        <v>6</v>
      </c>
      <c r="AE409">
        <v>22.5</v>
      </c>
      <c r="AF409">
        <v>0</v>
      </c>
      <c r="AG409">
        <v>125000</v>
      </c>
    </row>
    <row r="410" spans="1:33" x14ac:dyDescent="0.25">
      <c r="A410">
        <v>30</v>
      </c>
      <c r="B410">
        <v>70</v>
      </c>
      <c r="C410">
        <v>8</v>
      </c>
      <c r="D410">
        <v>20</v>
      </c>
      <c r="E410">
        <v>-12.5</v>
      </c>
      <c r="F410">
        <v>-250000</v>
      </c>
      <c r="G410" s="13" t="s">
        <v>126</v>
      </c>
      <c r="J410" s="18">
        <v>-375000</v>
      </c>
      <c r="K410" s="18">
        <v>-12.5</v>
      </c>
      <c r="AB410">
        <v>30</v>
      </c>
      <c r="AC410">
        <v>70</v>
      </c>
      <c r="AD410">
        <v>6</v>
      </c>
      <c r="AE410">
        <v>22.5</v>
      </c>
      <c r="AF410">
        <v>-12.5</v>
      </c>
      <c r="AG410">
        <v>-375000</v>
      </c>
    </row>
    <row r="411" spans="1:33" x14ac:dyDescent="0.25">
      <c r="A411">
        <v>20</v>
      </c>
      <c r="B411">
        <v>65</v>
      </c>
      <c r="C411">
        <v>10</v>
      </c>
      <c r="D411">
        <v>20</v>
      </c>
      <c r="E411">
        <v>-12.5</v>
      </c>
      <c r="F411">
        <v>-250000</v>
      </c>
      <c r="G411" s="13" t="s">
        <v>126</v>
      </c>
      <c r="J411" s="16">
        <v>-875000</v>
      </c>
      <c r="K411" s="16">
        <v>-25</v>
      </c>
      <c r="AB411">
        <v>35</v>
      </c>
      <c r="AC411">
        <v>70</v>
      </c>
      <c r="AD411">
        <v>6</v>
      </c>
      <c r="AE411">
        <v>22.5</v>
      </c>
      <c r="AF411">
        <v>-25</v>
      </c>
      <c r="AG411">
        <v>-875000</v>
      </c>
    </row>
    <row r="412" spans="1:33" x14ac:dyDescent="0.25">
      <c r="A412">
        <v>25</v>
      </c>
      <c r="B412">
        <v>65</v>
      </c>
      <c r="C412">
        <v>4</v>
      </c>
      <c r="D412">
        <v>25</v>
      </c>
      <c r="E412">
        <v>-12.5</v>
      </c>
      <c r="F412">
        <v>-250000</v>
      </c>
      <c r="G412" s="13" t="s">
        <v>126</v>
      </c>
      <c r="J412" s="18">
        <v>-1375000</v>
      </c>
      <c r="K412" s="18">
        <v>-37.5</v>
      </c>
      <c r="AB412">
        <v>40</v>
      </c>
      <c r="AC412">
        <v>70</v>
      </c>
      <c r="AD412">
        <v>6</v>
      </c>
      <c r="AE412">
        <v>22.5</v>
      </c>
      <c r="AF412">
        <v>-37.5</v>
      </c>
      <c r="AG412">
        <v>-1375000</v>
      </c>
    </row>
    <row r="413" spans="1:33" x14ac:dyDescent="0.25">
      <c r="A413">
        <v>40</v>
      </c>
      <c r="B413">
        <v>75</v>
      </c>
      <c r="C413">
        <v>8</v>
      </c>
      <c r="D413">
        <v>17.5</v>
      </c>
      <c r="E413">
        <v>-12.5</v>
      </c>
      <c r="F413">
        <v>-125000</v>
      </c>
      <c r="G413" s="13" t="s">
        <v>126</v>
      </c>
      <c r="J413" s="16">
        <v>875000</v>
      </c>
      <c r="K413" s="16">
        <v>25</v>
      </c>
      <c r="AB413">
        <v>20</v>
      </c>
      <c r="AC413">
        <v>75</v>
      </c>
      <c r="AD413">
        <v>6</v>
      </c>
      <c r="AE413">
        <v>22.5</v>
      </c>
      <c r="AF413">
        <v>25</v>
      </c>
      <c r="AG413">
        <v>875000</v>
      </c>
    </row>
    <row r="414" spans="1:33" x14ac:dyDescent="0.25">
      <c r="A414">
        <v>30</v>
      </c>
      <c r="B414">
        <v>70</v>
      </c>
      <c r="C414">
        <v>10</v>
      </c>
      <c r="D414">
        <v>17.5</v>
      </c>
      <c r="E414">
        <v>-12.5</v>
      </c>
      <c r="F414">
        <v>-125000</v>
      </c>
      <c r="G414" s="13" t="s">
        <v>126</v>
      </c>
      <c r="J414" s="18">
        <v>375000</v>
      </c>
      <c r="K414" s="18">
        <v>12.5</v>
      </c>
      <c r="AB414">
        <v>25</v>
      </c>
      <c r="AC414">
        <v>75</v>
      </c>
      <c r="AD414">
        <v>6</v>
      </c>
      <c r="AE414">
        <v>22.5</v>
      </c>
      <c r="AF414">
        <v>12.5</v>
      </c>
      <c r="AG414">
        <v>375000</v>
      </c>
    </row>
    <row r="415" spans="1:33" x14ac:dyDescent="0.25">
      <c r="A415">
        <v>20</v>
      </c>
      <c r="B415">
        <v>65</v>
      </c>
      <c r="C415">
        <v>12</v>
      </c>
      <c r="D415">
        <v>17.5</v>
      </c>
      <c r="E415">
        <v>-12.5</v>
      </c>
      <c r="F415">
        <v>-125000</v>
      </c>
      <c r="G415" s="13" t="s">
        <v>126</v>
      </c>
      <c r="J415" s="16">
        <v>-125000</v>
      </c>
      <c r="K415" s="16">
        <v>0</v>
      </c>
      <c r="AB415">
        <v>30</v>
      </c>
      <c r="AC415">
        <v>75</v>
      </c>
      <c r="AD415">
        <v>6</v>
      </c>
      <c r="AE415">
        <v>22.5</v>
      </c>
      <c r="AF415">
        <v>0</v>
      </c>
      <c r="AG415">
        <v>-125000</v>
      </c>
    </row>
    <row r="416" spans="1:33" x14ac:dyDescent="0.25">
      <c r="A416">
        <v>35</v>
      </c>
      <c r="B416">
        <v>70</v>
      </c>
      <c r="C416">
        <v>4</v>
      </c>
      <c r="D416">
        <v>22.5</v>
      </c>
      <c r="E416">
        <v>-12.5</v>
      </c>
      <c r="F416">
        <v>-125000</v>
      </c>
      <c r="G416" s="13" t="s">
        <v>126</v>
      </c>
      <c r="J416" s="18">
        <v>-625000</v>
      </c>
      <c r="K416" s="18">
        <v>-12.5</v>
      </c>
      <c r="AB416">
        <v>35</v>
      </c>
      <c r="AC416">
        <v>75</v>
      </c>
      <c r="AD416">
        <v>6</v>
      </c>
      <c r="AE416">
        <v>22.5</v>
      </c>
      <c r="AF416">
        <v>-12.5</v>
      </c>
      <c r="AG416">
        <v>-625000</v>
      </c>
    </row>
    <row r="417" spans="1:33" x14ac:dyDescent="0.25">
      <c r="A417">
        <v>25</v>
      </c>
      <c r="B417">
        <v>65</v>
      </c>
      <c r="C417">
        <v>6</v>
      </c>
      <c r="D417">
        <v>22.5</v>
      </c>
      <c r="E417">
        <v>-12.5</v>
      </c>
      <c r="F417">
        <v>-125000</v>
      </c>
      <c r="G417" s="13" t="s">
        <v>126</v>
      </c>
      <c r="J417" s="16">
        <v>-1125000</v>
      </c>
      <c r="K417" s="16">
        <v>-25</v>
      </c>
      <c r="AB417">
        <v>40</v>
      </c>
      <c r="AC417">
        <v>75</v>
      </c>
      <c r="AD417">
        <v>6</v>
      </c>
      <c r="AE417">
        <v>22.5</v>
      </c>
      <c r="AF417">
        <v>-25</v>
      </c>
      <c r="AG417">
        <v>-1125000</v>
      </c>
    </row>
    <row r="418" spans="1:33" x14ac:dyDescent="0.25">
      <c r="A418">
        <v>40</v>
      </c>
      <c r="B418">
        <v>75</v>
      </c>
      <c r="C418">
        <v>10</v>
      </c>
      <c r="D418">
        <v>15</v>
      </c>
      <c r="E418">
        <v>-12.5</v>
      </c>
      <c r="F418">
        <v>0</v>
      </c>
      <c r="G418" s="13" t="s">
        <v>126</v>
      </c>
      <c r="J418" s="18">
        <v>1125000</v>
      </c>
      <c r="K418" s="18">
        <v>37.5</v>
      </c>
      <c r="AB418">
        <v>20</v>
      </c>
      <c r="AC418">
        <v>80</v>
      </c>
      <c r="AD418">
        <v>6</v>
      </c>
      <c r="AE418">
        <v>22.5</v>
      </c>
      <c r="AF418">
        <v>37.5</v>
      </c>
      <c r="AG418">
        <v>1125000</v>
      </c>
    </row>
    <row r="419" spans="1:33" x14ac:dyDescent="0.25">
      <c r="A419">
        <v>30</v>
      </c>
      <c r="B419">
        <v>70</v>
      </c>
      <c r="C419">
        <v>12</v>
      </c>
      <c r="D419">
        <v>15</v>
      </c>
      <c r="E419">
        <v>-12.5</v>
      </c>
      <c r="F419">
        <v>0</v>
      </c>
      <c r="G419" s="13" t="s">
        <v>126</v>
      </c>
      <c r="J419" s="16">
        <v>625000</v>
      </c>
      <c r="K419" s="16">
        <v>25</v>
      </c>
      <c r="AB419">
        <v>25</v>
      </c>
      <c r="AC419">
        <v>80</v>
      </c>
      <c r="AD419">
        <v>6</v>
      </c>
      <c r="AE419">
        <v>22.5</v>
      </c>
      <c r="AF419">
        <v>25</v>
      </c>
      <c r="AG419">
        <v>625000</v>
      </c>
    </row>
    <row r="420" spans="1:33" x14ac:dyDescent="0.25">
      <c r="A420">
        <v>35</v>
      </c>
      <c r="B420">
        <v>70</v>
      </c>
      <c r="C420">
        <v>6</v>
      </c>
      <c r="D420">
        <v>20</v>
      </c>
      <c r="E420">
        <v>-12.5</v>
      </c>
      <c r="F420">
        <v>0</v>
      </c>
      <c r="G420" s="13" t="s">
        <v>126</v>
      </c>
      <c r="J420" s="18">
        <v>125000</v>
      </c>
      <c r="K420" s="18">
        <v>12.5</v>
      </c>
      <c r="AB420">
        <v>30</v>
      </c>
      <c r="AC420">
        <v>80</v>
      </c>
      <c r="AD420">
        <v>6</v>
      </c>
      <c r="AE420">
        <v>22.5</v>
      </c>
      <c r="AF420">
        <v>12.5</v>
      </c>
      <c r="AG420">
        <v>125000</v>
      </c>
    </row>
    <row r="421" spans="1:33" x14ac:dyDescent="0.25">
      <c r="A421">
        <v>25</v>
      </c>
      <c r="B421">
        <v>65</v>
      </c>
      <c r="C421">
        <v>8</v>
      </c>
      <c r="D421">
        <v>20</v>
      </c>
      <c r="E421">
        <v>-12.5</v>
      </c>
      <c r="F421">
        <v>0</v>
      </c>
      <c r="G421" s="13" t="s">
        <v>126</v>
      </c>
      <c r="J421" s="16">
        <v>-375000</v>
      </c>
      <c r="K421" s="16">
        <v>0</v>
      </c>
      <c r="AB421">
        <v>35</v>
      </c>
      <c r="AC421">
        <v>80</v>
      </c>
      <c r="AD421">
        <v>6</v>
      </c>
      <c r="AE421">
        <v>22.5</v>
      </c>
      <c r="AF421">
        <v>0</v>
      </c>
      <c r="AG421">
        <v>-375000</v>
      </c>
    </row>
    <row r="422" spans="1:33" x14ac:dyDescent="0.25">
      <c r="A422">
        <v>35</v>
      </c>
      <c r="B422">
        <v>70</v>
      </c>
      <c r="C422">
        <v>8</v>
      </c>
      <c r="D422">
        <v>17.5</v>
      </c>
      <c r="E422">
        <v>-12.5</v>
      </c>
      <c r="F422">
        <v>125000</v>
      </c>
      <c r="G422" s="13" t="s">
        <v>126</v>
      </c>
      <c r="J422" s="18">
        <v>-875000</v>
      </c>
      <c r="K422" s="18">
        <v>-12.5</v>
      </c>
      <c r="AB422">
        <v>40</v>
      </c>
      <c r="AC422">
        <v>80</v>
      </c>
      <c r="AD422">
        <v>6</v>
      </c>
      <c r="AE422">
        <v>22.5</v>
      </c>
      <c r="AF422">
        <v>-12.5</v>
      </c>
      <c r="AG422">
        <v>-875000</v>
      </c>
    </row>
    <row r="423" spans="1:33" x14ac:dyDescent="0.25">
      <c r="A423">
        <v>25</v>
      </c>
      <c r="B423">
        <v>65</v>
      </c>
      <c r="C423">
        <v>10</v>
      </c>
      <c r="D423">
        <v>17.5</v>
      </c>
      <c r="E423">
        <v>-12.5</v>
      </c>
      <c r="F423">
        <v>125000</v>
      </c>
      <c r="G423" s="13" t="s">
        <v>126</v>
      </c>
      <c r="J423" s="16">
        <v>1375000</v>
      </c>
      <c r="K423" s="16">
        <v>50</v>
      </c>
      <c r="AB423">
        <v>20</v>
      </c>
      <c r="AC423">
        <v>85</v>
      </c>
      <c r="AD423">
        <v>6</v>
      </c>
      <c r="AE423">
        <v>22.5</v>
      </c>
      <c r="AF423">
        <v>50</v>
      </c>
      <c r="AG423">
        <v>1375000</v>
      </c>
    </row>
    <row r="424" spans="1:33" x14ac:dyDescent="0.25">
      <c r="A424">
        <v>30</v>
      </c>
      <c r="B424">
        <v>65</v>
      </c>
      <c r="C424">
        <v>4</v>
      </c>
      <c r="D424">
        <v>22.5</v>
      </c>
      <c r="E424">
        <v>-12.5</v>
      </c>
      <c r="F424">
        <v>125000</v>
      </c>
      <c r="G424" s="13" t="s">
        <v>126</v>
      </c>
      <c r="J424" s="18">
        <v>875000</v>
      </c>
      <c r="K424" s="18">
        <v>37.5</v>
      </c>
      <c r="AB424">
        <v>25</v>
      </c>
      <c r="AC424">
        <v>85</v>
      </c>
      <c r="AD424">
        <v>6</v>
      </c>
      <c r="AE424">
        <v>22.5</v>
      </c>
      <c r="AF424">
        <v>37.5</v>
      </c>
      <c r="AG424">
        <v>875000</v>
      </c>
    </row>
    <row r="425" spans="1:33" x14ac:dyDescent="0.25">
      <c r="A425">
        <v>35</v>
      </c>
      <c r="B425">
        <v>70</v>
      </c>
      <c r="C425">
        <v>10</v>
      </c>
      <c r="D425">
        <v>15</v>
      </c>
      <c r="E425">
        <v>-12.5</v>
      </c>
      <c r="F425">
        <v>250000</v>
      </c>
      <c r="G425" s="13" t="s">
        <v>126</v>
      </c>
      <c r="J425" s="16">
        <v>375000</v>
      </c>
      <c r="K425" s="16">
        <v>25</v>
      </c>
      <c r="AB425">
        <v>30</v>
      </c>
      <c r="AC425">
        <v>85</v>
      </c>
      <c r="AD425">
        <v>6</v>
      </c>
      <c r="AE425">
        <v>22.5</v>
      </c>
      <c r="AF425">
        <v>25</v>
      </c>
      <c r="AG425">
        <v>375000</v>
      </c>
    </row>
    <row r="426" spans="1:33" x14ac:dyDescent="0.25">
      <c r="A426">
        <v>25</v>
      </c>
      <c r="B426">
        <v>65</v>
      </c>
      <c r="C426">
        <v>12</v>
      </c>
      <c r="D426">
        <v>15</v>
      </c>
      <c r="E426">
        <v>-12.5</v>
      </c>
      <c r="F426">
        <v>250000</v>
      </c>
      <c r="G426" s="13" t="s">
        <v>126</v>
      </c>
      <c r="J426" s="18">
        <v>-125000</v>
      </c>
      <c r="K426" s="18">
        <v>12.5</v>
      </c>
      <c r="AB426">
        <v>35</v>
      </c>
      <c r="AC426">
        <v>85</v>
      </c>
      <c r="AD426">
        <v>6</v>
      </c>
      <c r="AE426">
        <v>22.5</v>
      </c>
      <c r="AF426">
        <v>12.5</v>
      </c>
      <c r="AG426">
        <v>-125000</v>
      </c>
    </row>
    <row r="427" spans="1:33" x14ac:dyDescent="0.25">
      <c r="A427">
        <v>40</v>
      </c>
      <c r="B427">
        <v>70</v>
      </c>
      <c r="C427">
        <v>4</v>
      </c>
      <c r="D427">
        <v>20</v>
      </c>
      <c r="E427">
        <v>-12.5</v>
      </c>
      <c r="F427">
        <v>250000</v>
      </c>
      <c r="G427" s="13" t="s">
        <v>126</v>
      </c>
      <c r="J427" s="16">
        <v>-625000</v>
      </c>
      <c r="K427" s="16">
        <v>0</v>
      </c>
      <c r="AB427">
        <v>40</v>
      </c>
      <c r="AC427">
        <v>85</v>
      </c>
      <c r="AD427">
        <v>6</v>
      </c>
      <c r="AE427">
        <v>22.5</v>
      </c>
      <c r="AF427">
        <v>0</v>
      </c>
      <c r="AG427">
        <v>-625000</v>
      </c>
    </row>
    <row r="428" spans="1:33" x14ac:dyDescent="0.25">
      <c r="A428">
        <v>30</v>
      </c>
      <c r="B428">
        <v>65</v>
      </c>
      <c r="C428">
        <v>6</v>
      </c>
      <c r="D428">
        <v>20</v>
      </c>
      <c r="E428">
        <v>-12.5</v>
      </c>
      <c r="F428">
        <v>250000</v>
      </c>
      <c r="G428" s="13" t="s">
        <v>126</v>
      </c>
      <c r="J428" s="18">
        <v>-375000</v>
      </c>
      <c r="K428" s="18">
        <v>-12.5</v>
      </c>
      <c r="AB428">
        <v>20</v>
      </c>
      <c r="AC428">
        <v>65</v>
      </c>
      <c r="AD428">
        <v>8</v>
      </c>
      <c r="AE428">
        <v>22.5</v>
      </c>
      <c r="AF428">
        <v>-12.5</v>
      </c>
      <c r="AG428">
        <v>-375000</v>
      </c>
    </row>
    <row r="429" spans="1:33" x14ac:dyDescent="0.25">
      <c r="A429">
        <v>40</v>
      </c>
      <c r="B429">
        <v>70</v>
      </c>
      <c r="C429">
        <v>6</v>
      </c>
      <c r="D429">
        <v>17.5</v>
      </c>
      <c r="E429">
        <v>-12.5</v>
      </c>
      <c r="F429">
        <v>375000</v>
      </c>
      <c r="G429" s="13" t="s">
        <v>126</v>
      </c>
      <c r="J429" s="16">
        <v>-875000</v>
      </c>
      <c r="K429" s="16">
        <v>-25</v>
      </c>
      <c r="AB429">
        <v>25</v>
      </c>
      <c r="AC429">
        <v>65</v>
      </c>
      <c r="AD429">
        <v>8</v>
      </c>
      <c r="AE429">
        <v>22.5</v>
      </c>
      <c r="AF429">
        <v>-25</v>
      </c>
      <c r="AG429">
        <v>-875000</v>
      </c>
    </row>
    <row r="430" spans="1:33" x14ac:dyDescent="0.25">
      <c r="A430">
        <v>30</v>
      </c>
      <c r="B430">
        <v>65</v>
      </c>
      <c r="C430">
        <v>8</v>
      </c>
      <c r="D430">
        <v>17.5</v>
      </c>
      <c r="E430">
        <v>-12.5</v>
      </c>
      <c r="F430">
        <v>375000</v>
      </c>
      <c r="G430" s="13" t="s">
        <v>126</v>
      </c>
      <c r="J430" s="18">
        <v>-1375000</v>
      </c>
      <c r="K430" s="18">
        <v>-37.5</v>
      </c>
      <c r="AB430">
        <v>30</v>
      </c>
      <c r="AC430">
        <v>65</v>
      </c>
      <c r="AD430">
        <v>8</v>
      </c>
      <c r="AE430">
        <v>22.5</v>
      </c>
      <c r="AF430">
        <v>-37.5</v>
      </c>
      <c r="AG430">
        <v>-1375000</v>
      </c>
    </row>
    <row r="431" spans="1:33" x14ac:dyDescent="0.25">
      <c r="A431">
        <v>40</v>
      </c>
      <c r="B431">
        <v>70</v>
      </c>
      <c r="C431">
        <v>8</v>
      </c>
      <c r="D431">
        <v>15</v>
      </c>
      <c r="E431">
        <v>-12.5</v>
      </c>
      <c r="F431">
        <v>500000</v>
      </c>
      <c r="G431" s="13" t="s">
        <v>126</v>
      </c>
      <c r="J431" s="16">
        <v>-1875000</v>
      </c>
      <c r="K431" s="16">
        <v>-50</v>
      </c>
      <c r="AB431">
        <v>35</v>
      </c>
      <c r="AC431">
        <v>65</v>
      </c>
      <c r="AD431">
        <v>8</v>
      </c>
      <c r="AE431">
        <v>22.5</v>
      </c>
      <c r="AF431">
        <v>-50</v>
      </c>
      <c r="AG431">
        <v>-1875000</v>
      </c>
    </row>
    <row r="432" spans="1:33" x14ac:dyDescent="0.25">
      <c r="A432">
        <v>30</v>
      </c>
      <c r="B432">
        <v>65</v>
      </c>
      <c r="C432">
        <v>10</v>
      </c>
      <c r="D432">
        <v>15</v>
      </c>
      <c r="E432">
        <v>-12.5</v>
      </c>
      <c r="F432">
        <v>500000</v>
      </c>
      <c r="G432" s="13" t="s">
        <v>126</v>
      </c>
      <c r="J432" s="18">
        <v>-2375000</v>
      </c>
      <c r="K432" s="18">
        <v>-62.5</v>
      </c>
      <c r="AB432">
        <v>40</v>
      </c>
      <c r="AC432">
        <v>65</v>
      </c>
      <c r="AD432">
        <v>8</v>
      </c>
      <c r="AE432">
        <v>22.5</v>
      </c>
      <c r="AF432">
        <v>-62.5</v>
      </c>
      <c r="AG432">
        <v>-2375000</v>
      </c>
    </row>
    <row r="433" spans="1:33" x14ac:dyDescent="0.25">
      <c r="A433">
        <v>35</v>
      </c>
      <c r="B433">
        <v>65</v>
      </c>
      <c r="C433">
        <v>4</v>
      </c>
      <c r="D433">
        <v>20</v>
      </c>
      <c r="E433">
        <v>-12.5</v>
      </c>
      <c r="F433">
        <v>500000</v>
      </c>
      <c r="G433" s="13" t="s">
        <v>126</v>
      </c>
      <c r="J433" s="16">
        <v>-125000</v>
      </c>
      <c r="K433" s="16">
        <v>0</v>
      </c>
      <c r="AB433">
        <v>20</v>
      </c>
      <c r="AC433">
        <v>70</v>
      </c>
      <c r="AD433">
        <v>8</v>
      </c>
      <c r="AE433">
        <v>22.5</v>
      </c>
      <c r="AF433">
        <v>0</v>
      </c>
      <c r="AG433">
        <v>-125000</v>
      </c>
    </row>
    <row r="434" spans="1:33" x14ac:dyDescent="0.25">
      <c r="A434">
        <v>35</v>
      </c>
      <c r="B434">
        <v>65</v>
      </c>
      <c r="C434">
        <v>6</v>
      </c>
      <c r="D434">
        <v>17.5</v>
      </c>
      <c r="E434">
        <v>-12.5</v>
      </c>
      <c r="F434">
        <v>625000</v>
      </c>
      <c r="G434" s="13" t="s">
        <v>126</v>
      </c>
      <c r="J434" s="18">
        <v>-625000</v>
      </c>
      <c r="K434" s="18">
        <v>-12.5</v>
      </c>
      <c r="AB434">
        <v>25</v>
      </c>
      <c r="AC434">
        <v>70</v>
      </c>
      <c r="AD434">
        <v>8</v>
      </c>
      <c r="AE434">
        <v>22.5</v>
      </c>
      <c r="AF434">
        <v>-12.5</v>
      </c>
      <c r="AG434">
        <v>-625000</v>
      </c>
    </row>
    <row r="435" spans="1:33" x14ac:dyDescent="0.25">
      <c r="A435">
        <v>35</v>
      </c>
      <c r="B435">
        <v>65</v>
      </c>
      <c r="C435">
        <v>8</v>
      </c>
      <c r="D435">
        <v>15</v>
      </c>
      <c r="E435">
        <v>-12.5</v>
      </c>
      <c r="F435">
        <v>750000</v>
      </c>
      <c r="G435" s="13" t="s">
        <v>126</v>
      </c>
      <c r="J435" s="16">
        <v>-1125000</v>
      </c>
      <c r="K435" s="16">
        <v>-25</v>
      </c>
      <c r="AB435">
        <v>30</v>
      </c>
      <c r="AC435">
        <v>70</v>
      </c>
      <c r="AD435">
        <v>8</v>
      </c>
      <c r="AE435">
        <v>22.5</v>
      </c>
      <c r="AF435">
        <v>-25</v>
      </c>
      <c r="AG435">
        <v>-1125000</v>
      </c>
    </row>
    <row r="436" spans="1:33" x14ac:dyDescent="0.25">
      <c r="A436">
        <v>40</v>
      </c>
      <c r="B436">
        <v>65</v>
      </c>
      <c r="C436">
        <v>4</v>
      </c>
      <c r="D436">
        <v>17.5</v>
      </c>
      <c r="E436">
        <v>-12.5</v>
      </c>
      <c r="F436">
        <v>875000</v>
      </c>
      <c r="G436" s="13" t="s">
        <v>126</v>
      </c>
      <c r="J436" s="18">
        <v>-1625000</v>
      </c>
      <c r="K436" s="18">
        <v>-37.5</v>
      </c>
      <c r="AB436">
        <v>35</v>
      </c>
      <c r="AC436">
        <v>70</v>
      </c>
      <c r="AD436">
        <v>8</v>
      </c>
      <c r="AE436">
        <v>22.5</v>
      </c>
      <c r="AF436">
        <v>-37.5</v>
      </c>
      <c r="AG436">
        <v>-1625000</v>
      </c>
    </row>
    <row r="437" spans="1:33" x14ac:dyDescent="0.25">
      <c r="A437">
        <v>40</v>
      </c>
      <c r="B437">
        <v>65</v>
      </c>
      <c r="C437">
        <v>6</v>
      </c>
      <c r="D437">
        <v>15</v>
      </c>
      <c r="E437">
        <v>-12.5</v>
      </c>
      <c r="F437">
        <v>1000000</v>
      </c>
      <c r="G437" s="13" t="s">
        <v>126</v>
      </c>
      <c r="J437" s="16">
        <v>-2125000</v>
      </c>
      <c r="K437" s="16">
        <v>-50</v>
      </c>
      <c r="AB437">
        <v>40</v>
      </c>
      <c r="AC437">
        <v>70</v>
      </c>
      <c r="AD437">
        <v>8</v>
      </c>
      <c r="AE437">
        <v>22.5</v>
      </c>
      <c r="AF437">
        <v>-50</v>
      </c>
      <c r="AG437">
        <v>-2125000</v>
      </c>
    </row>
    <row r="438" spans="1:33" x14ac:dyDescent="0.25">
      <c r="A438">
        <v>30</v>
      </c>
      <c r="B438">
        <v>85</v>
      </c>
      <c r="C438">
        <v>12</v>
      </c>
      <c r="D438">
        <v>25</v>
      </c>
      <c r="E438">
        <v>-25</v>
      </c>
      <c r="F438">
        <v>-2750000</v>
      </c>
      <c r="G438" s="13" t="s">
        <v>126</v>
      </c>
      <c r="J438" s="18">
        <v>125000</v>
      </c>
      <c r="K438" s="18">
        <v>12.5</v>
      </c>
      <c r="AB438">
        <v>20</v>
      </c>
      <c r="AC438">
        <v>75</v>
      </c>
      <c r="AD438">
        <v>8</v>
      </c>
      <c r="AE438">
        <v>22.5</v>
      </c>
      <c r="AF438">
        <v>12.5</v>
      </c>
      <c r="AG438">
        <v>125000</v>
      </c>
    </row>
    <row r="439" spans="1:33" x14ac:dyDescent="0.25">
      <c r="A439">
        <v>35</v>
      </c>
      <c r="B439">
        <v>85</v>
      </c>
      <c r="C439">
        <v>10</v>
      </c>
      <c r="D439">
        <v>25</v>
      </c>
      <c r="E439">
        <v>-25</v>
      </c>
      <c r="F439">
        <v>-2500000</v>
      </c>
      <c r="G439" s="13" t="s">
        <v>126</v>
      </c>
      <c r="J439" s="16">
        <v>-375000</v>
      </c>
      <c r="K439" s="16">
        <v>0</v>
      </c>
      <c r="AB439">
        <v>25</v>
      </c>
      <c r="AC439">
        <v>75</v>
      </c>
      <c r="AD439">
        <v>8</v>
      </c>
      <c r="AE439">
        <v>22.5</v>
      </c>
      <c r="AF439">
        <v>0</v>
      </c>
      <c r="AG439">
        <v>-375000</v>
      </c>
    </row>
    <row r="440" spans="1:33" x14ac:dyDescent="0.25">
      <c r="A440">
        <v>25</v>
      </c>
      <c r="B440">
        <v>80</v>
      </c>
      <c r="C440">
        <v>12</v>
      </c>
      <c r="D440">
        <v>25</v>
      </c>
      <c r="E440">
        <v>-25</v>
      </c>
      <c r="F440">
        <v>-2500000</v>
      </c>
      <c r="G440" s="13" t="s">
        <v>126</v>
      </c>
      <c r="J440" s="18">
        <v>-875000</v>
      </c>
      <c r="K440" s="18">
        <v>-12.5</v>
      </c>
      <c r="AB440">
        <v>30</v>
      </c>
      <c r="AC440">
        <v>75</v>
      </c>
      <c r="AD440">
        <v>8</v>
      </c>
      <c r="AE440">
        <v>22.5</v>
      </c>
      <c r="AF440">
        <v>-12.5</v>
      </c>
      <c r="AG440">
        <v>-875000</v>
      </c>
    </row>
    <row r="441" spans="1:33" x14ac:dyDescent="0.25">
      <c r="A441">
        <v>35</v>
      </c>
      <c r="B441">
        <v>85</v>
      </c>
      <c r="C441">
        <v>12</v>
      </c>
      <c r="D441">
        <v>22.5</v>
      </c>
      <c r="E441">
        <v>-25</v>
      </c>
      <c r="F441">
        <v>-2375000</v>
      </c>
      <c r="G441" s="13" t="s">
        <v>126</v>
      </c>
      <c r="J441" s="16">
        <v>-1375000</v>
      </c>
      <c r="K441" s="16">
        <v>-25</v>
      </c>
      <c r="AB441">
        <v>35</v>
      </c>
      <c r="AC441">
        <v>75</v>
      </c>
      <c r="AD441">
        <v>8</v>
      </c>
      <c r="AE441">
        <v>22.5</v>
      </c>
      <c r="AF441">
        <v>-25</v>
      </c>
      <c r="AG441">
        <v>-1375000</v>
      </c>
    </row>
    <row r="442" spans="1:33" x14ac:dyDescent="0.25">
      <c r="A442">
        <v>40</v>
      </c>
      <c r="B442">
        <v>85</v>
      </c>
      <c r="C442">
        <v>8</v>
      </c>
      <c r="D442">
        <v>25</v>
      </c>
      <c r="E442">
        <v>-25</v>
      </c>
      <c r="F442">
        <v>-2250000</v>
      </c>
      <c r="G442" s="13" t="s">
        <v>126</v>
      </c>
      <c r="J442" s="18">
        <v>-1875000</v>
      </c>
      <c r="K442" s="18">
        <v>-37.5</v>
      </c>
      <c r="AB442">
        <v>40</v>
      </c>
      <c r="AC442">
        <v>75</v>
      </c>
      <c r="AD442">
        <v>8</v>
      </c>
      <c r="AE442">
        <v>22.5</v>
      </c>
      <c r="AF442">
        <v>-37.5</v>
      </c>
      <c r="AG442">
        <v>-1875000</v>
      </c>
    </row>
    <row r="443" spans="1:33" x14ac:dyDescent="0.25">
      <c r="A443">
        <v>30</v>
      </c>
      <c r="B443">
        <v>80</v>
      </c>
      <c r="C443">
        <v>10</v>
      </c>
      <c r="D443">
        <v>25</v>
      </c>
      <c r="E443">
        <v>-25</v>
      </c>
      <c r="F443">
        <v>-2250000</v>
      </c>
      <c r="G443" s="13" t="s">
        <v>126</v>
      </c>
      <c r="J443" s="16">
        <v>375000</v>
      </c>
      <c r="K443" s="16">
        <v>25</v>
      </c>
      <c r="AB443">
        <v>20</v>
      </c>
      <c r="AC443">
        <v>80</v>
      </c>
      <c r="AD443">
        <v>8</v>
      </c>
      <c r="AE443">
        <v>22.5</v>
      </c>
      <c r="AF443">
        <v>25</v>
      </c>
      <c r="AG443">
        <v>375000</v>
      </c>
    </row>
    <row r="444" spans="1:33" x14ac:dyDescent="0.25">
      <c r="A444">
        <v>20</v>
      </c>
      <c r="B444">
        <v>75</v>
      </c>
      <c r="C444">
        <v>12</v>
      </c>
      <c r="D444">
        <v>25</v>
      </c>
      <c r="E444">
        <v>-25</v>
      </c>
      <c r="F444">
        <v>-2250000</v>
      </c>
      <c r="G444" s="13" t="s">
        <v>126</v>
      </c>
      <c r="J444" s="18">
        <v>-125000</v>
      </c>
      <c r="K444" s="18">
        <v>12.5</v>
      </c>
      <c r="AB444">
        <v>25</v>
      </c>
      <c r="AC444">
        <v>80</v>
      </c>
      <c r="AD444">
        <v>8</v>
      </c>
      <c r="AE444">
        <v>22.5</v>
      </c>
      <c r="AF444">
        <v>12.5</v>
      </c>
      <c r="AG444">
        <v>-125000</v>
      </c>
    </row>
    <row r="445" spans="1:33" x14ac:dyDescent="0.25">
      <c r="A445">
        <v>40</v>
      </c>
      <c r="B445">
        <v>85</v>
      </c>
      <c r="C445">
        <v>10</v>
      </c>
      <c r="D445">
        <v>22.5</v>
      </c>
      <c r="E445">
        <v>-25</v>
      </c>
      <c r="F445">
        <v>-2125000</v>
      </c>
      <c r="G445" s="13" t="s">
        <v>126</v>
      </c>
      <c r="J445" s="16">
        <v>-625000</v>
      </c>
      <c r="K445" s="16">
        <v>0</v>
      </c>
      <c r="AB445">
        <v>30</v>
      </c>
      <c r="AC445">
        <v>80</v>
      </c>
      <c r="AD445">
        <v>8</v>
      </c>
      <c r="AE445">
        <v>22.5</v>
      </c>
      <c r="AF445">
        <v>0</v>
      </c>
      <c r="AG445">
        <v>-625000</v>
      </c>
    </row>
    <row r="446" spans="1:33" x14ac:dyDescent="0.25">
      <c r="A446">
        <v>30</v>
      </c>
      <c r="B446">
        <v>80</v>
      </c>
      <c r="C446">
        <v>12</v>
      </c>
      <c r="D446">
        <v>22.5</v>
      </c>
      <c r="E446">
        <v>-25</v>
      </c>
      <c r="F446">
        <v>-2125000</v>
      </c>
      <c r="G446" s="13" t="s">
        <v>126</v>
      </c>
      <c r="J446" s="18">
        <v>-1125000</v>
      </c>
      <c r="K446" s="18">
        <v>-12.5</v>
      </c>
      <c r="AB446">
        <v>35</v>
      </c>
      <c r="AC446">
        <v>80</v>
      </c>
      <c r="AD446">
        <v>8</v>
      </c>
      <c r="AE446">
        <v>22.5</v>
      </c>
      <c r="AF446">
        <v>-12.5</v>
      </c>
      <c r="AG446">
        <v>-1125000</v>
      </c>
    </row>
    <row r="447" spans="1:33" x14ac:dyDescent="0.25">
      <c r="A447">
        <v>40</v>
      </c>
      <c r="B447">
        <v>85</v>
      </c>
      <c r="C447">
        <v>12</v>
      </c>
      <c r="D447">
        <v>20</v>
      </c>
      <c r="E447">
        <v>-25</v>
      </c>
      <c r="F447">
        <v>-2000000</v>
      </c>
      <c r="G447" s="13" t="s">
        <v>126</v>
      </c>
      <c r="J447" s="16">
        <v>-1625000</v>
      </c>
      <c r="K447" s="16">
        <v>-25</v>
      </c>
      <c r="AB447">
        <v>40</v>
      </c>
      <c r="AC447">
        <v>80</v>
      </c>
      <c r="AD447">
        <v>8</v>
      </c>
      <c r="AE447">
        <v>22.5</v>
      </c>
      <c r="AF447">
        <v>-25</v>
      </c>
      <c r="AG447">
        <v>-1625000</v>
      </c>
    </row>
    <row r="448" spans="1:33" x14ac:dyDescent="0.25">
      <c r="A448">
        <v>35</v>
      </c>
      <c r="B448">
        <v>80</v>
      </c>
      <c r="C448">
        <v>8</v>
      </c>
      <c r="D448">
        <v>25</v>
      </c>
      <c r="E448">
        <v>-25</v>
      </c>
      <c r="F448">
        <v>-2000000</v>
      </c>
      <c r="G448" s="13" t="s">
        <v>126</v>
      </c>
      <c r="J448" s="18">
        <v>625000</v>
      </c>
      <c r="K448" s="18">
        <v>37.5</v>
      </c>
      <c r="AB448">
        <v>20</v>
      </c>
      <c r="AC448">
        <v>85</v>
      </c>
      <c r="AD448">
        <v>8</v>
      </c>
      <c r="AE448">
        <v>22.5</v>
      </c>
      <c r="AF448">
        <v>37.5</v>
      </c>
      <c r="AG448">
        <v>625000</v>
      </c>
    </row>
    <row r="449" spans="1:33" x14ac:dyDescent="0.25">
      <c r="A449">
        <v>25</v>
      </c>
      <c r="B449">
        <v>75</v>
      </c>
      <c r="C449">
        <v>10</v>
      </c>
      <c r="D449">
        <v>25</v>
      </c>
      <c r="E449">
        <v>-25</v>
      </c>
      <c r="F449">
        <v>-2000000</v>
      </c>
      <c r="G449" s="13" t="s">
        <v>126</v>
      </c>
      <c r="J449" s="16">
        <v>125000</v>
      </c>
      <c r="K449" s="16">
        <v>25</v>
      </c>
      <c r="AB449">
        <v>25</v>
      </c>
      <c r="AC449">
        <v>85</v>
      </c>
      <c r="AD449">
        <v>8</v>
      </c>
      <c r="AE449">
        <v>22.5</v>
      </c>
      <c r="AF449">
        <v>25</v>
      </c>
      <c r="AG449">
        <v>125000</v>
      </c>
    </row>
    <row r="450" spans="1:33" x14ac:dyDescent="0.25">
      <c r="A450">
        <v>35</v>
      </c>
      <c r="B450">
        <v>80</v>
      </c>
      <c r="C450">
        <v>10</v>
      </c>
      <c r="D450">
        <v>22.5</v>
      </c>
      <c r="E450">
        <v>-25</v>
      </c>
      <c r="F450">
        <v>-1875000</v>
      </c>
      <c r="G450" s="13" t="s">
        <v>126</v>
      </c>
      <c r="J450" s="18">
        <v>-375000</v>
      </c>
      <c r="K450" s="18">
        <v>12.5</v>
      </c>
      <c r="AB450">
        <v>30</v>
      </c>
      <c r="AC450">
        <v>85</v>
      </c>
      <c r="AD450">
        <v>8</v>
      </c>
      <c r="AE450">
        <v>22.5</v>
      </c>
      <c r="AF450">
        <v>12.5</v>
      </c>
      <c r="AG450">
        <v>-375000</v>
      </c>
    </row>
    <row r="451" spans="1:33" x14ac:dyDescent="0.25">
      <c r="A451">
        <v>25</v>
      </c>
      <c r="B451">
        <v>75</v>
      </c>
      <c r="C451">
        <v>12</v>
      </c>
      <c r="D451">
        <v>22.5</v>
      </c>
      <c r="E451">
        <v>-25</v>
      </c>
      <c r="F451">
        <v>-1875000</v>
      </c>
      <c r="G451" s="13" t="s">
        <v>126</v>
      </c>
      <c r="J451" s="16">
        <v>-875000</v>
      </c>
      <c r="K451" s="16">
        <v>0</v>
      </c>
      <c r="AB451">
        <v>35</v>
      </c>
      <c r="AC451">
        <v>85</v>
      </c>
      <c r="AD451">
        <v>8</v>
      </c>
      <c r="AE451">
        <v>22.5</v>
      </c>
      <c r="AF451">
        <v>0</v>
      </c>
      <c r="AG451">
        <v>-875000</v>
      </c>
    </row>
    <row r="452" spans="1:33" x14ac:dyDescent="0.25">
      <c r="A452">
        <v>35</v>
      </c>
      <c r="B452">
        <v>80</v>
      </c>
      <c r="C452">
        <v>12</v>
      </c>
      <c r="D452">
        <v>20</v>
      </c>
      <c r="E452">
        <v>-25</v>
      </c>
      <c r="F452">
        <v>-1750000</v>
      </c>
      <c r="G452" s="13" t="s">
        <v>126</v>
      </c>
      <c r="J452" s="18">
        <v>-1375000</v>
      </c>
      <c r="K452" s="18">
        <v>-12.5</v>
      </c>
      <c r="AB452">
        <v>40</v>
      </c>
      <c r="AC452">
        <v>85</v>
      </c>
      <c r="AD452">
        <v>8</v>
      </c>
      <c r="AE452">
        <v>22.5</v>
      </c>
      <c r="AF452">
        <v>-12.5</v>
      </c>
      <c r="AG452">
        <v>-1375000</v>
      </c>
    </row>
    <row r="453" spans="1:33" x14ac:dyDescent="0.25">
      <c r="A453">
        <v>40</v>
      </c>
      <c r="B453">
        <v>80</v>
      </c>
      <c r="C453">
        <v>6</v>
      </c>
      <c r="D453">
        <v>25</v>
      </c>
      <c r="E453">
        <v>-25</v>
      </c>
      <c r="F453">
        <v>-1750000</v>
      </c>
      <c r="G453" s="13" t="s">
        <v>126</v>
      </c>
      <c r="J453" s="16">
        <v>-1125000</v>
      </c>
      <c r="K453" s="16">
        <v>-25</v>
      </c>
      <c r="AB453">
        <v>20</v>
      </c>
      <c r="AC453">
        <v>65</v>
      </c>
      <c r="AD453">
        <v>10</v>
      </c>
      <c r="AE453">
        <v>22.5</v>
      </c>
      <c r="AF453">
        <v>-25</v>
      </c>
      <c r="AG453">
        <v>-1125000</v>
      </c>
    </row>
    <row r="454" spans="1:33" x14ac:dyDescent="0.25">
      <c r="A454">
        <v>30</v>
      </c>
      <c r="B454">
        <v>75</v>
      </c>
      <c r="C454">
        <v>8</v>
      </c>
      <c r="D454">
        <v>25</v>
      </c>
      <c r="E454">
        <v>-25</v>
      </c>
      <c r="F454">
        <v>-1750000</v>
      </c>
      <c r="G454" s="13" t="s">
        <v>126</v>
      </c>
      <c r="J454" s="18">
        <v>-1625000</v>
      </c>
      <c r="K454" s="18">
        <v>-37.5</v>
      </c>
      <c r="AB454">
        <v>25</v>
      </c>
      <c r="AC454">
        <v>65</v>
      </c>
      <c r="AD454">
        <v>10</v>
      </c>
      <c r="AE454">
        <v>22.5</v>
      </c>
      <c r="AF454">
        <v>-37.5</v>
      </c>
      <c r="AG454">
        <v>-1625000</v>
      </c>
    </row>
    <row r="455" spans="1:33" x14ac:dyDescent="0.25">
      <c r="A455">
        <v>20</v>
      </c>
      <c r="B455">
        <v>70</v>
      </c>
      <c r="C455">
        <v>10</v>
      </c>
      <c r="D455">
        <v>25</v>
      </c>
      <c r="E455">
        <v>-25</v>
      </c>
      <c r="F455">
        <v>-1750000</v>
      </c>
      <c r="G455" s="13" t="s">
        <v>126</v>
      </c>
      <c r="J455" s="16">
        <v>-2125000</v>
      </c>
      <c r="K455" s="16">
        <v>-50</v>
      </c>
      <c r="AB455">
        <v>30</v>
      </c>
      <c r="AC455">
        <v>65</v>
      </c>
      <c r="AD455">
        <v>10</v>
      </c>
      <c r="AE455">
        <v>22.5</v>
      </c>
      <c r="AF455">
        <v>-50</v>
      </c>
      <c r="AG455">
        <v>-2125000</v>
      </c>
    </row>
    <row r="456" spans="1:33" x14ac:dyDescent="0.25">
      <c r="A456">
        <v>40</v>
      </c>
      <c r="B456">
        <v>80</v>
      </c>
      <c r="C456">
        <v>8</v>
      </c>
      <c r="D456">
        <v>22.5</v>
      </c>
      <c r="E456">
        <v>-25</v>
      </c>
      <c r="F456">
        <v>-1625000</v>
      </c>
      <c r="G456" s="13" t="s">
        <v>126</v>
      </c>
      <c r="J456" s="18">
        <v>-2625000</v>
      </c>
      <c r="K456" s="18">
        <v>-62.5</v>
      </c>
      <c r="AB456">
        <v>35</v>
      </c>
      <c r="AC456">
        <v>65</v>
      </c>
      <c r="AD456">
        <v>10</v>
      </c>
      <c r="AE456">
        <v>22.5</v>
      </c>
      <c r="AF456">
        <v>-62.5</v>
      </c>
      <c r="AG456">
        <v>-2625000</v>
      </c>
    </row>
    <row r="457" spans="1:33" x14ac:dyDescent="0.25">
      <c r="A457">
        <v>30</v>
      </c>
      <c r="B457">
        <v>75</v>
      </c>
      <c r="C457">
        <v>10</v>
      </c>
      <c r="D457">
        <v>22.5</v>
      </c>
      <c r="E457">
        <v>-25</v>
      </c>
      <c r="F457">
        <v>-1625000</v>
      </c>
      <c r="G457" s="13" t="s">
        <v>126</v>
      </c>
      <c r="J457" s="16">
        <v>-3125000</v>
      </c>
      <c r="K457" s="16">
        <v>-75</v>
      </c>
      <c r="AB457">
        <v>40</v>
      </c>
      <c r="AC457">
        <v>65</v>
      </c>
      <c r="AD457">
        <v>10</v>
      </c>
      <c r="AE457">
        <v>22.5</v>
      </c>
      <c r="AF457">
        <v>-75</v>
      </c>
      <c r="AG457">
        <v>-3125000</v>
      </c>
    </row>
    <row r="458" spans="1:33" x14ac:dyDescent="0.25">
      <c r="A458">
        <v>20</v>
      </c>
      <c r="B458">
        <v>70</v>
      </c>
      <c r="C458">
        <v>12</v>
      </c>
      <c r="D458">
        <v>22.5</v>
      </c>
      <c r="E458">
        <v>-25</v>
      </c>
      <c r="F458">
        <v>-1625000</v>
      </c>
      <c r="G458" s="13" t="s">
        <v>126</v>
      </c>
      <c r="J458" s="18">
        <v>-875000</v>
      </c>
      <c r="K458" s="18">
        <v>-12.5</v>
      </c>
      <c r="AB458">
        <v>20</v>
      </c>
      <c r="AC458">
        <v>70</v>
      </c>
      <c r="AD458">
        <v>10</v>
      </c>
      <c r="AE458">
        <v>22.5</v>
      </c>
      <c r="AF458">
        <v>-12.5</v>
      </c>
      <c r="AG458">
        <v>-875000</v>
      </c>
    </row>
    <row r="459" spans="1:33" x14ac:dyDescent="0.25">
      <c r="A459">
        <v>40</v>
      </c>
      <c r="B459">
        <v>80</v>
      </c>
      <c r="C459">
        <v>10</v>
      </c>
      <c r="D459">
        <v>20</v>
      </c>
      <c r="E459">
        <v>-25</v>
      </c>
      <c r="F459">
        <v>-1500000</v>
      </c>
      <c r="G459" s="13" t="s">
        <v>126</v>
      </c>
      <c r="J459" s="16">
        <v>-1375000</v>
      </c>
      <c r="K459" s="16">
        <v>-25</v>
      </c>
      <c r="AB459">
        <v>25</v>
      </c>
      <c r="AC459">
        <v>70</v>
      </c>
      <c r="AD459">
        <v>10</v>
      </c>
      <c r="AE459">
        <v>22.5</v>
      </c>
      <c r="AF459">
        <v>-25</v>
      </c>
      <c r="AG459">
        <v>-1375000</v>
      </c>
    </row>
    <row r="460" spans="1:33" x14ac:dyDescent="0.25">
      <c r="A460">
        <v>30</v>
      </c>
      <c r="B460">
        <v>75</v>
      </c>
      <c r="C460">
        <v>12</v>
      </c>
      <c r="D460">
        <v>20</v>
      </c>
      <c r="E460">
        <v>-25</v>
      </c>
      <c r="F460">
        <v>-1500000</v>
      </c>
      <c r="G460" s="13" t="s">
        <v>126</v>
      </c>
      <c r="J460" s="18">
        <v>-1875000</v>
      </c>
      <c r="K460" s="18">
        <v>-37.5</v>
      </c>
      <c r="AB460">
        <v>30</v>
      </c>
      <c r="AC460">
        <v>70</v>
      </c>
      <c r="AD460">
        <v>10</v>
      </c>
      <c r="AE460">
        <v>22.5</v>
      </c>
      <c r="AF460">
        <v>-37.5</v>
      </c>
      <c r="AG460">
        <v>-1875000</v>
      </c>
    </row>
    <row r="461" spans="1:33" x14ac:dyDescent="0.25">
      <c r="A461">
        <v>35</v>
      </c>
      <c r="B461">
        <v>75</v>
      </c>
      <c r="C461">
        <v>6</v>
      </c>
      <c r="D461">
        <v>25</v>
      </c>
      <c r="E461">
        <v>-25</v>
      </c>
      <c r="F461">
        <v>-1500000</v>
      </c>
      <c r="G461" s="13" t="s">
        <v>126</v>
      </c>
      <c r="J461" s="16">
        <v>-2375000</v>
      </c>
      <c r="K461" s="16">
        <v>-50</v>
      </c>
      <c r="AB461">
        <v>35</v>
      </c>
      <c r="AC461">
        <v>70</v>
      </c>
      <c r="AD461">
        <v>10</v>
      </c>
      <c r="AE461">
        <v>22.5</v>
      </c>
      <c r="AF461">
        <v>-50</v>
      </c>
      <c r="AG461">
        <v>-2375000</v>
      </c>
    </row>
    <row r="462" spans="1:33" x14ac:dyDescent="0.25">
      <c r="A462">
        <v>25</v>
      </c>
      <c r="B462">
        <v>70</v>
      </c>
      <c r="C462">
        <v>8</v>
      </c>
      <c r="D462">
        <v>25</v>
      </c>
      <c r="E462">
        <v>-25</v>
      </c>
      <c r="F462">
        <v>-1500000</v>
      </c>
      <c r="G462" s="13" t="s">
        <v>126</v>
      </c>
      <c r="J462" s="18">
        <v>-2875000</v>
      </c>
      <c r="K462" s="18">
        <v>-62.5</v>
      </c>
      <c r="AB462">
        <v>40</v>
      </c>
      <c r="AC462">
        <v>70</v>
      </c>
      <c r="AD462">
        <v>10</v>
      </c>
      <c r="AE462">
        <v>22.5</v>
      </c>
      <c r="AF462">
        <v>-62.5</v>
      </c>
      <c r="AG462">
        <v>-2875000</v>
      </c>
    </row>
    <row r="463" spans="1:33" x14ac:dyDescent="0.25">
      <c r="A463">
        <v>40</v>
      </c>
      <c r="B463">
        <v>80</v>
      </c>
      <c r="C463">
        <v>12</v>
      </c>
      <c r="D463">
        <v>17.5</v>
      </c>
      <c r="E463">
        <v>-25</v>
      </c>
      <c r="F463">
        <v>-1375000</v>
      </c>
      <c r="G463" s="13" t="s">
        <v>126</v>
      </c>
      <c r="J463" s="16">
        <v>-625000</v>
      </c>
      <c r="K463" s="16">
        <v>0</v>
      </c>
      <c r="AB463">
        <v>20</v>
      </c>
      <c r="AC463">
        <v>75</v>
      </c>
      <c r="AD463">
        <v>10</v>
      </c>
      <c r="AE463">
        <v>22.5</v>
      </c>
      <c r="AF463">
        <v>0</v>
      </c>
      <c r="AG463">
        <v>-625000</v>
      </c>
    </row>
    <row r="464" spans="1:33" x14ac:dyDescent="0.25">
      <c r="A464">
        <v>35</v>
      </c>
      <c r="B464">
        <v>75</v>
      </c>
      <c r="C464">
        <v>8</v>
      </c>
      <c r="D464">
        <v>22.5</v>
      </c>
      <c r="E464">
        <v>-25</v>
      </c>
      <c r="F464">
        <v>-1375000</v>
      </c>
      <c r="G464" s="13" t="s">
        <v>126</v>
      </c>
      <c r="J464" s="18">
        <v>-1125000</v>
      </c>
      <c r="K464" s="18">
        <v>-12.5</v>
      </c>
      <c r="AB464">
        <v>25</v>
      </c>
      <c r="AC464">
        <v>75</v>
      </c>
      <c r="AD464">
        <v>10</v>
      </c>
      <c r="AE464">
        <v>22.5</v>
      </c>
      <c r="AF464">
        <v>-12.5</v>
      </c>
      <c r="AG464">
        <v>-1125000</v>
      </c>
    </row>
    <row r="465" spans="1:33" x14ac:dyDescent="0.25">
      <c r="A465">
        <v>25</v>
      </c>
      <c r="B465">
        <v>70</v>
      </c>
      <c r="C465">
        <v>10</v>
      </c>
      <c r="D465">
        <v>22.5</v>
      </c>
      <c r="E465">
        <v>-25</v>
      </c>
      <c r="F465">
        <v>-1375000</v>
      </c>
      <c r="G465" s="13" t="s">
        <v>126</v>
      </c>
      <c r="J465" s="16">
        <v>-1625000</v>
      </c>
      <c r="K465" s="16">
        <v>-25</v>
      </c>
      <c r="AB465">
        <v>30</v>
      </c>
      <c r="AC465">
        <v>75</v>
      </c>
      <c r="AD465">
        <v>10</v>
      </c>
      <c r="AE465">
        <v>22.5</v>
      </c>
      <c r="AF465">
        <v>-25</v>
      </c>
      <c r="AG465">
        <v>-1625000</v>
      </c>
    </row>
    <row r="466" spans="1:33" x14ac:dyDescent="0.25">
      <c r="A466">
        <v>35</v>
      </c>
      <c r="B466">
        <v>75</v>
      </c>
      <c r="C466">
        <v>10</v>
      </c>
      <c r="D466">
        <v>20</v>
      </c>
      <c r="E466">
        <v>-25</v>
      </c>
      <c r="F466">
        <v>-1250000</v>
      </c>
      <c r="G466" s="13" t="s">
        <v>126</v>
      </c>
      <c r="J466" s="18">
        <v>-2125000</v>
      </c>
      <c r="K466" s="18">
        <v>-37.5</v>
      </c>
      <c r="AB466">
        <v>35</v>
      </c>
      <c r="AC466">
        <v>75</v>
      </c>
      <c r="AD466">
        <v>10</v>
      </c>
      <c r="AE466">
        <v>22.5</v>
      </c>
      <c r="AF466">
        <v>-37.5</v>
      </c>
      <c r="AG466">
        <v>-2125000</v>
      </c>
    </row>
    <row r="467" spans="1:33" x14ac:dyDescent="0.25">
      <c r="A467">
        <v>25</v>
      </c>
      <c r="B467">
        <v>70</v>
      </c>
      <c r="C467">
        <v>12</v>
      </c>
      <c r="D467">
        <v>20</v>
      </c>
      <c r="E467">
        <v>-25</v>
      </c>
      <c r="F467">
        <v>-1250000</v>
      </c>
      <c r="G467" s="13" t="s">
        <v>126</v>
      </c>
      <c r="J467" s="16">
        <v>-2625000</v>
      </c>
      <c r="K467" s="16">
        <v>-50</v>
      </c>
      <c r="AB467">
        <v>40</v>
      </c>
      <c r="AC467">
        <v>75</v>
      </c>
      <c r="AD467">
        <v>10</v>
      </c>
      <c r="AE467">
        <v>22.5</v>
      </c>
      <c r="AF467">
        <v>-50</v>
      </c>
      <c r="AG467">
        <v>-2625000</v>
      </c>
    </row>
    <row r="468" spans="1:33" x14ac:dyDescent="0.25">
      <c r="A468">
        <v>40</v>
      </c>
      <c r="B468">
        <v>75</v>
      </c>
      <c r="C468">
        <v>4</v>
      </c>
      <c r="D468">
        <v>25</v>
      </c>
      <c r="E468">
        <v>-25</v>
      </c>
      <c r="F468">
        <v>-1250000</v>
      </c>
      <c r="G468" s="13" t="s">
        <v>126</v>
      </c>
      <c r="J468" s="18">
        <v>-375000</v>
      </c>
      <c r="K468" s="18">
        <v>12.5</v>
      </c>
      <c r="AB468">
        <v>20</v>
      </c>
      <c r="AC468">
        <v>80</v>
      </c>
      <c r="AD468">
        <v>10</v>
      </c>
      <c r="AE468">
        <v>22.5</v>
      </c>
      <c r="AF468">
        <v>12.5</v>
      </c>
      <c r="AG468">
        <v>-375000</v>
      </c>
    </row>
    <row r="469" spans="1:33" x14ac:dyDescent="0.25">
      <c r="A469">
        <v>30</v>
      </c>
      <c r="B469">
        <v>70</v>
      </c>
      <c r="C469">
        <v>6</v>
      </c>
      <c r="D469">
        <v>25</v>
      </c>
      <c r="E469">
        <v>-25</v>
      </c>
      <c r="F469">
        <v>-1250000</v>
      </c>
      <c r="G469" s="13" t="s">
        <v>126</v>
      </c>
      <c r="J469" s="16">
        <v>-875000</v>
      </c>
      <c r="K469" s="16">
        <v>0</v>
      </c>
      <c r="AB469">
        <v>25</v>
      </c>
      <c r="AC469">
        <v>80</v>
      </c>
      <c r="AD469">
        <v>10</v>
      </c>
      <c r="AE469">
        <v>22.5</v>
      </c>
      <c r="AF469">
        <v>0</v>
      </c>
      <c r="AG469">
        <v>-875000</v>
      </c>
    </row>
    <row r="470" spans="1:33" x14ac:dyDescent="0.25">
      <c r="A470">
        <v>20</v>
      </c>
      <c r="B470">
        <v>65</v>
      </c>
      <c r="C470">
        <v>8</v>
      </c>
      <c r="D470">
        <v>25</v>
      </c>
      <c r="E470">
        <v>-25</v>
      </c>
      <c r="F470">
        <v>-1250000</v>
      </c>
      <c r="G470" s="13" t="s">
        <v>126</v>
      </c>
      <c r="J470" s="18">
        <v>-1375000</v>
      </c>
      <c r="K470" s="18">
        <v>-12.5</v>
      </c>
      <c r="AB470">
        <v>30</v>
      </c>
      <c r="AC470">
        <v>80</v>
      </c>
      <c r="AD470">
        <v>10</v>
      </c>
      <c r="AE470">
        <v>22.5</v>
      </c>
      <c r="AF470">
        <v>-12.5</v>
      </c>
      <c r="AG470">
        <v>-1375000</v>
      </c>
    </row>
    <row r="471" spans="1:33" x14ac:dyDescent="0.25">
      <c r="A471">
        <v>35</v>
      </c>
      <c r="B471">
        <v>75</v>
      </c>
      <c r="C471">
        <v>12</v>
      </c>
      <c r="D471">
        <v>17.5</v>
      </c>
      <c r="E471">
        <v>-25</v>
      </c>
      <c r="F471">
        <v>-1125000</v>
      </c>
      <c r="G471" s="13" t="s">
        <v>126</v>
      </c>
      <c r="J471" s="16">
        <v>-1875000</v>
      </c>
      <c r="K471" s="16">
        <v>-25</v>
      </c>
      <c r="AB471">
        <v>35</v>
      </c>
      <c r="AC471">
        <v>80</v>
      </c>
      <c r="AD471">
        <v>10</v>
      </c>
      <c r="AE471">
        <v>22.5</v>
      </c>
      <c r="AF471">
        <v>-25</v>
      </c>
      <c r="AG471">
        <v>-1875000</v>
      </c>
    </row>
    <row r="472" spans="1:33" x14ac:dyDescent="0.25">
      <c r="A472">
        <v>40</v>
      </c>
      <c r="B472">
        <v>75</v>
      </c>
      <c r="C472">
        <v>6</v>
      </c>
      <c r="D472">
        <v>22.5</v>
      </c>
      <c r="E472">
        <v>-25</v>
      </c>
      <c r="F472">
        <v>-1125000</v>
      </c>
      <c r="G472" s="13" t="s">
        <v>126</v>
      </c>
      <c r="J472" s="18">
        <v>-2375000</v>
      </c>
      <c r="K472" s="18">
        <v>-37.5</v>
      </c>
      <c r="AB472">
        <v>40</v>
      </c>
      <c r="AC472">
        <v>80</v>
      </c>
      <c r="AD472">
        <v>10</v>
      </c>
      <c r="AE472">
        <v>22.5</v>
      </c>
      <c r="AF472">
        <v>-37.5</v>
      </c>
      <c r="AG472">
        <v>-2375000</v>
      </c>
    </row>
    <row r="473" spans="1:33" x14ac:dyDescent="0.25">
      <c r="A473">
        <v>30</v>
      </c>
      <c r="B473">
        <v>70</v>
      </c>
      <c r="C473">
        <v>8</v>
      </c>
      <c r="D473">
        <v>22.5</v>
      </c>
      <c r="E473">
        <v>-25</v>
      </c>
      <c r="F473">
        <v>-1125000</v>
      </c>
      <c r="G473" s="13" t="s">
        <v>126</v>
      </c>
      <c r="J473" s="16">
        <v>-125000</v>
      </c>
      <c r="K473" s="16">
        <v>25</v>
      </c>
      <c r="AB473">
        <v>20</v>
      </c>
      <c r="AC473">
        <v>85</v>
      </c>
      <c r="AD473">
        <v>10</v>
      </c>
      <c r="AE473">
        <v>22.5</v>
      </c>
      <c r="AF473">
        <v>25</v>
      </c>
      <c r="AG473">
        <v>-125000</v>
      </c>
    </row>
    <row r="474" spans="1:33" x14ac:dyDescent="0.25">
      <c r="A474">
        <v>20</v>
      </c>
      <c r="B474">
        <v>65</v>
      </c>
      <c r="C474">
        <v>10</v>
      </c>
      <c r="D474">
        <v>22.5</v>
      </c>
      <c r="E474">
        <v>-25</v>
      </c>
      <c r="F474">
        <v>-1125000</v>
      </c>
      <c r="G474" s="13" t="s">
        <v>126</v>
      </c>
      <c r="J474" s="18">
        <v>-625000</v>
      </c>
      <c r="K474" s="18">
        <v>12.5</v>
      </c>
      <c r="AB474">
        <v>25</v>
      </c>
      <c r="AC474">
        <v>85</v>
      </c>
      <c r="AD474">
        <v>10</v>
      </c>
      <c r="AE474">
        <v>22.5</v>
      </c>
      <c r="AF474">
        <v>12.5</v>
      </c>
      <c r="AG474">
        <v>-625000</v>
      </c>
    </row>
    <row r="475" spans="1:33" x14ac:dyDescent="0.25">
      <c r="A475">
        <v>40</v>
      </c>
      <c r="B475">
        <v>75</v>
      </c>
      <c r="C475">
        <v>8</v>
      </c>
      <c r="D475">
        <v>20</v>
      </c>
      <c r="E475">
        <v>-25</v>
      </c>
      <c r="F475">
        <v>-1000000</v>
      </c>
      <c r="G475" s="13" t="s">
        <v>126</v>
      </c>
      <c r="J475" s="16">
        <v>-1125000</v>
      </c>
      <c r="K475" s="16">
        <v>0</v>
      </c>
      <c r="AB475">
        <v>30</v>
      </c>
      <c r="AC475">
        <v>85</v>
      </c>
      <c r="AD475">
        <v>10</v>
      </c>
      <c r="AE475">
        <v>22.5</v>
      </c>
      <c r="AF475">
        <v>0</v>
      </c>
      <c r="AG475">
        <v>-1125000</v>
      </c>
    </row>
    <row r="476" spans="1:33" x14ac:dyDescent="0.25">
      <c r="A476">
        <v>30</v>
      </c>
      <c r="B476">
        <v>70</v>
      </c>
      <c r="C476">
        <v>10</v>
      </c>
      <c r="D476">
        <v>20</v>
      </c>
      <c r="E476">
        <v>-25</v>
      </c>
      <c r="F476">
        <v>-1000000</v>
      </c>
      <c r="G476" s="13" t="s">
        <v>126</v>
      </c>
      <c r="J476" s="18">
        <v>-1625000</v>
      </c>
      <c r="K476" s="18">
        <v>-12.5</v>
      </c>
      <c r="AB476">
        <v>35</v>
      </c>
      <c r="AC476">
        <v>85</v>
      </c>
      <c r="AD476">
        <v>10</v>
      </c>
      <c r="AE476">
        <v>22.5</v>
      </c>
      <c r="AF476">
        <v>-12.5</v>
      </c>
      <c r="AG476">
        <v>-1625000</v>
      </c>
    </row>
    <row r="477" spans="1:33" x14ac:dyDescent="0.25">
      <c r="A477">
        <v>20</v>
      </c>
      <c r="B477">
        <v>65</v>
      </c>
      <c r="C477">
        <v>12</v>
      </c>
      <c r="D477">
        <v>20</v>
      </c>
      <c r="E477">
        <v>-25</v>
      </c>
      <c r="F477">
        <v>-1000000</v>
      </c>
      <c r="G477" s="13" t="s">
        <v>126</v>
      </c>
      <c r="J477" s="16">
        <v>-2125000</v>
      </c>
      <c r="K477" s="16">
        <v>-25</v>
      </c>
      <c r="AB477">
        <v>40</v>
      </c>
      <c r="AC477">
        <v>85</v>
      </c>
      <c r="AD477">
        <v>10</v>
      </c>
      <c r="AE477">
        <v>22.5</v>
      </c>
      <c r="AF477">
        <v>-25</v>
      </c>
      <c r="AG477">
        <v>-2125000</v>
      </c>
    </row>
    <row r="478" spans="1:33" x14ac:dyDescent="0.25">
      <c r="A478">
        <v>35</v>
      </c>
      <c r="B478">
        <v>70</v>
      </c>
      <c r="C478">
        <v>4</v>
      </c>
      <c r="D478">
        <v>25</v>
      </c>
      <c r="E478">
        <v>-25</v>
      </c>
      <c r="F478">
        <v>-1000000</v>
      </c>
      <c r="G478" s="13" t="s">
        <v>126</v>
      </c>
      <c r="J478" s="18">
        <v>-1875000</v>
      </c>
      <c r="K478" s="18">
        <v>-37.5</v>
      </c>
      <c r="AB478">
        <v>20</v>
      </c>
      <c r="AC478">
        <v>65</v>
      </c>
      <c r="AD478">
        <v>12</v>
      </c>
      <c r="AE478">
        <v>22.5</v>
      </c>
      <c r="AF478">
        <v>-37.5</v>
      </c>
      <c r="AG478">
        <v>-1875000</v>
      </c>
    </row>
    <row r="479" spans="1:33" x14ac:dyDescent="0.25">
      <c r="A479">
        <v>25</v>
      </c>
      <c r="B479">
        <v>65</v>
      </c>
      <c r="C479">
        <v>6</v>
      </c>
      <c r="D479">
        <v>25</v>
      </c>
      <c r="E479">
        <v>-25</v>
      </c>
      <c r="F479">
        <v>-1000000</v>
      </c>
      <c r="G479" s="13" t="s">
        <v>126</v>
      </c>
      <c r="J479" s="16">
        <v>-2375000</v>
      </c>
      <c r="K479" s="16">
        <v>-50</v>
      </c>
      <c r="AB479">
        <v>25</v>
      </c>
      <c r="AC479">
        <v>65</v>
      </c>
      <c r="AD479">
        <v>12</v>
      </c>
      <c r="AE479">
        <v>22.5</v>
      </c>
      <c r="AF479">
        <v>-50</v>
      </c>
      <c r="AG479">
        <v>-2375000</v>
      </c>
    </row>
    <row r="480" spans="1:33" x14ac:dyDescent="0.25">
      <c r="A480">
        <v>40</v>
      </c>
      <c r="B480">
        <v>75</v>
      </c>
      <c r="C480">
        <v>10</v>
      </c>
      <c r="D480">
        <v>17.5</v>
      </c>
      <c r="E480">
        <v>-25</v>
      </c>
      <c r="F480">
        <v>-875000</v>
      </c>
      <c r="G480" s="13" t="s">
        <v>126</v>
      </c>
      <c r="J480" s="18">
        <v>-2875000</v>
      </c>
      <c r="K480" s="18">
        <v>-62.5</v>
      </c>
      <c r="AB480">
        <v>30</v>
      </c>
      <c r="AC480">
        <v>65</v>
      </c>
      <c r="AD480">
        <v>12</v>
      </c>
      <c r="AE480">
        <v>22.5</v>
      </c>
      <c r="AF480">
        <v>-62.5</v>
      </c>
      <c r="AG480">
        <v>-2875000</v>
      </c>
    </row>
    <row r="481" spans="1:33" x14ac:dyDescent="0.25">
      <c r="A481">
        <v>30</v>
      </c>
      <c r="B481">
        <v>70</v>
      </c>
      <c r="C481">
        <v>12</v>
      </c>
      <c r="D481">
        <v>17.5</v>
      </c>
      <c r="E481">
        <v>-25</v>
      </c>
      <c r="F481">
        <v>-875000</v>
      </c>
      <c r="G481" s="13" t="s">
        <v>126</v>
      </c>
      <c r="J481" s="16">
        <v>-3375000</v>
      </c>
      <c r="K481" s="16">
        <v>-75</v>
      </c>
      <c r="AB481">
        <v>35</v>
      </c>
      <c r="AC481">
        <v>65</v>
      </c>
      <c r="AD481">
        <v>12</v>
      </c>
      <c r="AE481">
        <v>22.5</v>
      </c>
      <c r="AF481">
        <v>-75</v>
      </c>
      <c r="AG481">
        <v>-3375000</v>
      </c>
    </row>
    <row r="482" spans="1:33" x14ac:dyDescent="0.25">
      <c r="A482">
        <v>35</v>
      </c>
      <c r="B482">
        <v>70</v>
      </c>
      <c r="C482">
        <v>6</v>
      </c>
      <c r="D482">
        <v>22.5</v>
      </c>
      <c r="E482">
        <v>-25</v>
      </c>
      <c r="F482">
        <v>-875000</v>
      </c>
      <c r="G482" s="13" t="s">
        <v>126</v>
      </c>
      <c r="J482" s="18">
        <v>-3875000</v>
      </c>
      <c r="K482" s="18">
        <v>-87.5</v>
      </c>
      <c r="AB482">
        <v>40</v>
      </c>
      <c r="AC482">
        <v>65</v>
      </c>
      <c r="AD482">
        <v>12</v>
      </c>
      <c r="AE482">
        <v>22.5</v>
      </c>
      <c r="AF482">
        <v>-87.5</v>
      </c>
      <c r="AG482">
        <v>-3875000</v>
      </c>
    </row>
    <row r="483" spans="1:33" x14ac:dyDescent="0.25">
      <c r="A483">
        <v>25</v>
      </c>
      <c r="B483">
        <v>65</v>
      </c>
      <c r="C483">
        <v>8</v>
      </c>
      <c r="D483">
        <v>22.5</v>
      </c>
      <c r="E483">
        <v>-25</v>
      </c>
      <c r="F483">
        <v>-875000</v>
      </c>
      <c r="G483" s="13" t="s">
        <v>126</v>
      </c>
      <c r="J483" s="16">
        <v>-1625000</v>
      </c>
      <c r="K483" s="16">
        <v>-25</v>
      </c>
      <c r="AB483">
        <v>20</v>
      </c>
      <c r="AC483">
        <v>70</v>
      </c>
      <c r="AD483">
        <v>12</v>
      </c>
      <c r="AE483">
        <v>22.5</v>
      </c>
      <c r="AF483">
        <v>-25</v>
      </c>
      <c r="AG483">
        <v>-1625000</v>
      </c>
    </row>
    <row r="484" spans="1:33" x14ac:dyDescent="0.25">
      <c r="A484">
        <v>40</v>
      </c>
      <c r="B484">
        <v>75</v>
      </c>
      <c r="C484">
        <v>12</v>
      </c>
      <c r="D484">
        <v>15</v>
      </c>
      <c r="E484">
        <v>-25</v>
      </c>
      <c r="F484">
        <v>-750000</v>
      </c>
      <c r="G484" s="13" t="s">
        <v>126</v>
      </c>
      <c r="J484" s="18">
        <v>-2125000</v>
      </c>
      <c r="K484" s="18">
        <v>-37.5</v>
      </c>
      <c r="AB484">
        <v>25</v>
      </c>
      <c r="AC484">
        <v>70</v>
      </c>
      <c r="AD484">
        <v>12</v>
      </c>
      <c r="AE484">
        <v>22.5</v>
      </c>
      <c r="AF484">
        <v>-37.5</v>
      </c>
      <c r="AG484">
        <v>-2125000</v>
      </c>
    </row>
    <row r="485" spans="1:33" x14ac:dyDescent="0.25">
      <c r="A485">
        <v>35</v>
      </c>
      <c r="B485">
        <v>70</v>
      </c>
      <c r="C485">
        <v>8</v>
      </c>
      <c r="D485">
        <v>20</v>
      </c>
      <c r="E485">
        <v>-25</v>
      </c>
      <c r="F485">
        <v>-750000</v>
      </c>
      <c r="G485" s="13" t="s">
        <v>126</v>
      </c>
      <c r="J485" s="16">
        <v>-2625000</v>
      </c>
      <c r="K485" s="16">
        <v>-50</v>
      </c>
      <c r="AB485">
        <v>30</v>
      </c>
      <c r="AC485">
        <v>70</v>
      </c>
      <c r="AD485">
        <v>12</v>
      </c>
      <c r="AE485">
        <v>22.5</v>
      </c>
      <c r="AF485">
        <v>-50</v>
      </c>
      <c r="AG485">
        <v>-2625000</v>
      </c>
    </row>
    <row r="486" spans="1:33" x14ac:dyDescent="0.25">
      <c r="A486">
        <v>25</v>
      </c>
      <c r="B486">
        <v>65</v>
      </c>
      <c r="C486">
        <v>10</v>
      </c>
      <c r="D486">
        <v>20</v>
      </c>
      <c r="E486">
        <v>-25</v>
      </c>
      <c r="F486">
        <v>-750000</v>
      </c>
      <c r="G486" s="13" t="s">
        <v>126</v>
      </c>
      <c r="J486" s="18">
        <v>-3125000</v>
      </c>
      <c r="K486" s="18">
        <v>-62.5</v>
      </c>
      <c r="AB486">
        <v>35</v>
      </c>
      <c r="AC486">
        <v>70</v>
      </c>
      <c r="AD486">
        <v>12</v>
      </c>
      <c r="AE486">
        <v>22.5</v>
      </c>
      <c r="AF486">
        <v>-62.5</v>
      </c>
      <c r="AG486">
        <v>-3125000</v>
      </c>
    </row>
    <row r="487" spans="1:33" x14ac:dyDescent="0.25">
      <c r="A487">
        <v>30</v>
      </c>
      <c r="B487">
        <v>65</v>
      </c>
      <c r="C487">
        <v>4</v>
      </c>
      <c r="D487">
        <v>25</v>
      </c>
      <c r="E487">
        <v>-25</v>
      </c>
      <c r="F487">
        <v>-750000</v>
      </c>
      <c r="G487" s="13" t="s">
        <v>126</v>
      </c>
      <c r="J487" s="16">
        <v>-3625000</v>
      </c>
      <c r="K487" s="16">
        <v>-75</v>
      </c>
      <c r="AB487">
        <v>40</v>
      </c>
      <c r="AC487">
        <v>70</v>
      </c>
      <c r="AD487">
        <v>12</v>
      </c>
      <c r="AE487">
        <v>22.5</v>
      </c>
      <c r="AF487">
        <v>-75</v>
      </c>
      <c r="AG487">
        <v>-3625000</v>
      </c>
    </row>
    <row r="488" spans="1:33" x14ac:dyDescent="0.25">
      <c r="A488">
        <v>35</v>
      </c>
      <c r="B488">
        <v>70</v>
      </c>
      <c r="C488">
        <v>10</v>
      </c>
      <c r="D488">
        <v>17.5</v>
      </c>
      <c r="E488">
        <v>-25</v>
      </c>
      <c r="F488">
        <v>-625000</v>
      </c>
      <c r="G488" s="13" t="s">
        <v>126</v>
      </c>
      <c r="J488" s="18">
        <v>-1375000</v>
      </c>
      <c r="K488" s="18">
        <v>-12.5</v>
      </c>
      <c r="AB488">
        <v>20</v>
      </c>
      <c r="AC488">
        <v>75</v>
      </c>
      <c r="AD488">
        <v>12</v>
      </c>
      <c r="AE488">
        <v>22.5</v>
      </c>
      <c r="AF488">
        <v>-12.5</v>
      </c>
      <c r="AG488">
        <v>-1375000</v>
      </c>
    </row>
    <row r="489" spans="1:33" x14ac:dyDescent="0.25">
      <c r="A489">
        <v>25</v>
      </c>
      <c r="B489">
        <v>65</v>
      </c>
      <c r="C489">
        <v>12</v>
      </c>
      <c r="D489">
        <v>17.5</v>
      </c>
      <c r="E489">
        <v>-25</v>
      </c>
      <c r="F489">
        <v>-625000</v>
      </c>
      <c r="G489" s="13" t="s">
        <v>126</v>
      </c>
      <c r="J489" s="16">
        <v>-1875000</v>
      </c>
      <c r="K489" s="16">
        <v>-25</v>
      </c>
      <c r="AB489">
        <v>25</v>
      </c>
      <c r="AC489">
        <v>75</v>
      </c>
      <c r="AD489">
        <v>12</v>
      </c>
      <c r="AE489">
        <v>22.5</v>
      </c>
      <c r="AF489">
        <v>-25</v>
      </c>
      <c r="AG489">
        <v>-1875000</v>
      </c>
    </row>
    <row r="490" spans="1:33" x14ac:dyDescent="0.25">
      <c r="A490">
        <v>40</v>
      </c>
      <c r="B490">
        <v>70</v>
      </c>
      <c r="C490">
        <v>4</v>
      </c>
      <c r="D490">
        <v>22.5</v>
      </c>
      <c r="E490">
        <v>-25</v>
      </c>
      <c r="F490">
        <v>-625000</v>
      </c>
      <c r="G490" s="13" t="s">
        <v>126</v>
      </c>
      <c r="J490" s="18">
        <v>-2375000</v>
      </c>
      <c r="K490" s="18">
        <v>-37.5</v>
      </c>
      <c r="AB490">
        <v>30</v>
      </c>
      <c r="AC490">
        <v>75</v>
      </c>
      <c r="AD490">
        <v>12</v>
      </c>
      <c r="AE490">
        <v>22.5</v>
      </c>
      <c r="AF490">
        <v>-37.5</v>
      </c>
      <c r="AG490">
        <v>-2375000</v>
      </c>
    </row>
    <row r="491" spans="1:33" x14ac:dyDescent="0.25">
      <c r="A491">
        <v>30</v>
      </c>
      <c r="B491">
        <v>65</v>
      </c>
      <c r="C491">
        <v>6</v>
      </c>
      <c r="D491">
        <v>22.5</v>
      </c>
      <c r="E491">
        <v>-25</v>
      </c>
      <c r="F491">
        <v>-625000</v>
      </c>
      <c r="G491" s="13" t="s">
        <v>126</v>
      </c>
      <c r="J491" s="16">
        <v>-2875000</v>
      </c>
      <c r="K491" s="16">
        <v>-50</v>
      </c>
      <c r="AB491">
        <v>35</v>
      </c>
      <c r="AC491">
        <v>75</v>
      </c>
      <c r="AD491">
        <v>12</v>
      </c>
      <c r="AE491">
        <v>22.5</v>
      </c>
      <c r="AF491">
        <v>-50</v>
      </c>
      <c r="AG491">
        <v>-2875000</v>
      </c>
    </row>
    <row r="492" spans="1:33" x14ac:dyDescent="0.25">
      <c r="A492">
        <v>35</v>
      </c>
      <c r="B492">
        <v>70</v>
      </c>
      <c r="C492">
        <v>12</v>
      </c>
      <c r="D492">
        <v>15</v>
      </c>
      <c r="E492">
        <v>-25</v>
      </c>
      <c r="F492">
        <v>-500000</v>
      </c>
      <c r="G492" s="13" t="s">
        <v>126</v>
      </c>
      <c r="J492" s="18">
        <v>-3375000</v>
      </c>
      <c r="K492" s="18">
        <v>-62.5</v>
      </c>
      <c r="AB492">
        <v>40</v>
      </c>
      <c r="AC492">
        <v>75</v>
      </c>
      <c r="AD492">
        <v>12</v>
      </c>
      <c r="AE492">
        <v>22.5</v>
      </c>
      <c r="AF492">
        <v>-62.5</v>
      </c>
      <c r="AG492">
        <v>-3375000</v>
      </c>
    </row>
    <row r="493" spans="1:33" x14ac:dyDescent="0.25">
      <c r="A493">
        <v>40</v>
      </c>
      <c r="B493">
        <v>70</v>
      </c>
      <c r="C493">
        <v>6</v>
      </c>
      <c r="D493">
        <v>20</v>
      </c>
      <c r="E493">
        <v>-25</v>
      </c>
      <c r="F493">
        <v>-500000</v>
      </c>
      <c r="G493" s="13" t="s">
        <v>126</v>
      </c>
      <c r="J493" s="16">
        <v>-1125000</v>
      </c>
      <c r="K493" s="16">
        <v>0</v>
      </c>
      <c r="AB493">
        <v>20</v>
      </c>
      <c r="AC493">
        <v>80</v>
      </c>
      <c r="AD493">
        <v>12</v>
      </c>
      <c r="AE493">
        <v>22.5</v>
      </c>
      <c r="AF493">
        <v>0</v>
      </c>
      <c r="AG493">
        <v>-1125000</v>
      </c>
    </row>
    <row r="494" spans="1:33" x14ac:dyDescent="0.25">
      <c r="A494">
        <v>30</v>
      </c>
      <c r="B494">
        <v>65</v>
      </c>
      <c r="C494">
        <v>8</v>
      </c>
      <c r="D494">
        <v>20</v>
      </c>
      <c r="E494">
        <v>-25</v>
      </c>
      <c r="F494">
        <v>-500000</v>
      </c>
      <c r="G494" s="13" t="s">
        <v>126</v>
      </c>
      <c r="J494" s="18">
        <v>-1625000</v>
      </c>
      <c r="K494" s="18">
        <v>-12.5</v>
      </c>
      <c r="AB494">
        <v>25</v>
      </c>
      <c r="AC494">
        <v>80</v>
      </c>
      <c r="AD494">
        <v>12</v>
      </c>
      <c r="AE494">
        <v>22.5</v>
      </c>
      <c r="AF494">
        <v>-12.5</v>
      </c>
      <c r="AG494">
        <v>-1625000</v>
      </c>
    </row>
    <row r="495" spans="1:33" x14ac:dyDescent="0.25">
      <c r="A495">
        <v>40</v>
      </c>
      <c r="B495">
        <v>70</v>
      </c>
      <c r="C495">
        <v>8</v>
      </c>
      <c r="D495">
        <v>17.5</v>
      </c>
      <c r="E495">
        <v>-25</v>
      </c>
      <c r="F495">
        <v>-375000</v>
      </c>
      <c r="G495" s="13" t="s">
        <v>126</v>
      </c>
      <c r="J495" s="16">
        <v>-2125000</v>
      </c>
      <c r="K495" s="16">
        <v>-25</v>
      </c>
      <c r="AB495">
        <v>30</v>
      </c>
      <c r="AC495">
        <v>80</v>
      </c>
      <c r="AD495">
        <v>12</v>
      </c>
      <c r="AE495">
        <v>22.5</v>
      </c>
      <c r="AF495">
        <v>-25</v>
      </c>
      <c r="AG495">
        <v>-2125000</v>
      </c>
    </row>
    <row r="496" spans="1:33" x14ac:dyDescent="0.25">
      <c r="A496">
        <v>30</v>
      </c>
      <c r="B496">
        <v>65</v>
      </c>
      <c r="C496">
        <v>10</v>
      </c>
      <c r="D496">
        <v>17.5</v>
      </c>
      <c r="E496">
        <v>-25</v>
      </c>
      <c r="F496">
        <v>-375000</v>
      </c>
      <c r="G496" s="13" t="s">
        <v>126</v>
      </c>
      <c r="J496" s="18">
        <v>-2625000</v>
      </c>
      <c r="K496" s="18">
        <v>-37.5</v>
      </c>
      <c r="AB496">
        <v>35</v>
      </c>
      <c r="AC496">
        <v>80</v>
      </c>
      <c r="AD496">
        <v>12</v>
      </c>
      <c r="AE496">
        <v>22.5</v>
      </c>
      <c r="AF496">
        <v>-37.5</v>
      </c>
      <c r="AG496">
        <v>-2625000</v>
      </c>
    </row>
    <row r="497" spans="1:33" x14ac:dyDescent="0.25">
      <c r="A497">
        <v>35</v>
      </c>
      <c r="B497">
        <v>65</v>
      </c>
      <c r="C497">
        <v>4</v>
      </c>
      <c r="D497">
        <v>22.5</v>
      </c>
      <c r="E497">
        <v>-25</v>
      </c>
      <c r="F497">
        <v>-375000</v>
      </c>
      <c r="G497" s="13" t="s">
        <v>126</v>
      </c>
      <c r="J497" s="16">
        <v>-3125000</v>
      </c>
      <c r="K497" s="16">
        <v>-50</v>
      </c>
      <c r="AB497">
        <v>40</v>
      </c>
      <c r="AC497">
        <v>80</v>
      </c>
      <c r="AD497">
        <v>12</v>
      </c>
      <c r="AE497">
        <v>22.5</v>
      </c>
      <c r="AF497">
        <v>-50</v>
      </c>
      <c r="AG497">
        <v>-3125000</v>
      </c>
    </row>
    <row r="498" spans="1:33" x14ac:dyDescent="0.25">
      <c r="A498">
        <v>40</v>
      </c>
      <c r="B498">
        <v>70</v>
      </c>
      <c r="C498">
        <v>10</v>
      </c>
      <c r="D498">
        <v>15</v>
      </c>
      <c r="E498">
        <v>-25</v>
      </c>
      <c r="F498">
        <v>-250000</v>
      </c>
      <c r="G498" s="13" t="s">
        <v>126</v>
      </c>
      <c r="J498" s="18">
        <v>-875000</v>
      </c>
      <c r="K498" s="18">
        <v>12.5</v>
      </c>
      <c r="AB498">
        <v>20</v>
      </c>
      <c r="AC498">
        <v>85</v>
      </c>
      <c r="AD498">
        <v>12</v>
      </c>
      <c r="AE498">
        <v>22.5</v>
      </c>
      <c r="AF498">
        <v>12.5</v>
      </c>
      <c r="AG498">
        <v>-875000</v>
      </c>
    </row>
    <row r="499" spans="1:33" x14ac:dyDescent="0.25">
      <c r="A499">
        <v>30</v>
      </c>
      <c r="B499">
        <v>65</v>
      </c>
      <c r="C499">
        <v>12</v>
      </c>
      <c r="D499">
        <v>15</v>
      </c>
      <c r="E499">
        <v>-25</v>
      </c>
      <c r="F499">
        <v>-250000</v>
      </c>
      <c r="G499" s="13" t="s">
        <v>126</v>
      </c>
      <c r="J499" s="16">
        <v>-1375000</v>
      </c>
      <c r="K499" s="16">
        <v>0</v>
      </c>
      <c r="AB499">
        <v>25</v>
      </c>
      <c r="AC499">
        <v>85</v>
      </c>
      <c r="AD499">
        <v>12</v>
      </c>
      <c r="AE499">
        <v>22.5</v>
      </c>
      <c r="AF499">
        <v>0</v>
      </c>
      <c r="AG499">
        <v>-1375000</v>
      </c>
    </row>
    <row r="500" spans="1:33" x14ac:dyDescent="0.25">
      <c r="A500">
        <v>35</v>
      </c>
      <c r="B500">
        <v>65</v>
      </c>
      <c r="C500">
        <v>6</v>
      </c>
      <c r="D500">
        <v>20</v>
      </c>
      <c r="E500">
        <v>-25</v>
      </c>
      <c r="F500">
        <v>-250000</v>
      </c>
      <c r="G500" s="13" t="s">
        <v>126</v>
      </c>
      <c r="J500" s="18">
        <v>-1875000</v>
      </c>
      <c r="K500" s="18">
        <v>-12.5</v>
      </c>
      <c r="AB500">
        <v>30</v>
      </c>
      <c r="AC500">
        <v>85</v>
      </c>
      <c r="AD500">
        <v>12</v>
      </c>
      <c r="AE500">
        <v>22.5</v>
      </c>
      <c r="AF500">
        <v>-12.5</v>
      </c>
      <c r="AG500">
        <v>-1875000</v>
      </c>
    </row>
    <row r="501" spans="1:33" x14ac:dyDescent="0.25">
      <c r="A501">
        <v>35</v>
      </c>
      <c r="B501">
        <v>65</v>
      </c>
      <c r="C501">
        <v>8</v>
      </c>
      <c r="D501">
        <v>17.5</v>
      </c>
      <c r="E501">
        <v>-25</v>
      </c>
      <c r="F501">
        <v>-125000</v>
      </c>
      <c r="G501" s="13" t="s">
        <v>126</v>
      </c>
      <c r="J501" s="16">
        <v>-2375000</v>
      </c>
      <c r="K501" s="16">
        <v>-25</v>
      </c>
      <c r="AB501">
        <v>35</v>
      </c>
      <c r="AC501">
        <v>85</v>
      </c>
      <c r="AD501">
        <v>12</v>
      </c>
      <c r="AE501">
        <v>22.5</v>
      </c>
      <c r="AF501">
        <v>-25</v>
      </c>
      <c r="AG501">
        <v>-2375000</v>
      </c>
    </row>
    <row r="502" spans="1:33" x14ac:dyDescent="0.25">
      <c r="A502">
        <v>35</v>
      </c>
      <c r="B502">
        <v>65</v>
      </c>
      <c r="C502">
        <v>10</v>
      </c>
      <c r="D502">
        <v>15</v>
      </c>
      <c r="E502">
        <v>-25</v>
      </c>
      <c r="F502">
        <v>0</v>
      </c>
      <c r="G502" s="13" t="s">
        <v>126</v>
      </c>
      <c r="J502" s="18">
        <v>-2875000</v>
      </c>
      <c r="K502" s="18">
        <v>-37.5</v>
      </c>
      <c r="AB502">
        <v>40</v>
      </c>
      <c r="AC502">
        <v>85</v>
      </c>
      <c r="AD502">
        <v>12</v>
      </c>
      <c r="AE502">
        <v>22.5</v>
      </c>
      <c r="AF502">
        <v>-37.5</v>
      </c>
      <c r="AG502">
        <v>-2875000</v>
      </c>
    </row>
    <row r="503" spans="1:33" x14ac:dyDescent="0.25">
      <c r="A503">
        <v>40</v>
      </c>
      <c r="B503">
        <v>65</v>
      </c>
      <c r="C503">
        <v>4</v>
      </c>
      <c r="D503">
        <v>20</v>
      </c>
      <c r="E503">
        <v>-25</v>
      </c>
      <c r="F503">
        <v>0</v>
      </c>
      <c r="G503" s="13" t="s">
        <v>126</v>
      </c>
      <c r="J503" s="16">
        <v>250000</v>
      </c>
      <c r="K503" s="16">
        <v>0</v>
      </c>
      <c r="AB503">
        <v>20</v>
      </c>
      <c r="AC503">
        <v>65</v>
      </c>
      <c r="AD503">
        <v>4</v>
      </c>
      <c r="AE503">
        <v>25</v>
      </c>
      <c r="AF503">
        <v>0</v>
      </c>
      <c r="AG503">
        <v>250000</v>
      </c>
    </row>
    <row r="504" spans="1:33" x14ac:dyDescent="0.25">
      <c r="A504">
        <v>40</v>
      </c>
      <c r="B504">
        <v>65</v>
      </c>
      <c r="C504">
        <v>6</v>
      </c>
      <c r="D504">
        <v>17.5</v>
      </c>
      <c r="E504">
        <v>-25</v>
      </c>
      <c r="F504">
        <v>125000</v>
      </c>
      <c r="G504" s="13" t="s">
        <v>126</v>
      </c>
      <c r="J504" s="18">
        <v>-250000</v>
      </c>
      <c r="K504" s="18">
        <v>-12.5</v>
      </c>
      <c r="AB504">
        <v>25</v>
      </c>
      <c r="AC504">
        <v>65</v>
      </c>
      <c r="AD504">
        <v>4</v>
      </c>
      <c r="AE504">
        <v>25</v>
      </c>
      <c r="AF504">
        <v>-12.5</v>
      </c>
      <c r="AG504">
        <v>-250000</v>
      </c>
    </row>
    <row r="505" spans="1:33" x14ac:dyDescent="0.25">
      <c r="A505">
        <v>40</v>
      </c>
      <c r="B505">
        <v>65</v>
      </c>
      <c r="C505">
        <v>8</v>
      </c>
      <c r="D505">
        <v>15</v>
      </c>
      <c r="E505">
        <v>-25</v>
      </c>
      <c r="F505">
        <v>250000</v>
      </c>
      <c r="G505" s="13" t="s">
        <v>126</v>
      </c>
      <c r="J505" s="16">
        <v>-750000</v>
      </c>
      <c r="K505" s="16">
        <v>-25</v>
      </c>
      <c r="AB505">
        <v>30</v>
      </c>
      <c r="AC505">
        <v>65</v>
      </c>
      <c r="AD505">
        <v>4</v>
      </c>
      <c r="AE505">
        <v>25</v>
      </c>
      <c r="AF505">
        <v>-25</v>
      </c>
      <c r="AG505">
        <v>-750000</v>
      </c>
    </row>
    <row r="506" spans="1:33" x14ac:dyDescent="0.25">
      <c r="A506">
        <v>35</v>
      </c>
      <c r="B506">
        <v>85</v>
      </c>
      <c r="C506">
        <v>12</v>
      </c>
      <c r="D506">
        <v>25</v>
      </c>
      <c r="E506">
        <v>-37.5</v>
      </c>
      <c r="F506">
        <v>-3250000</v>
      </c>
      <c r="G506" s="13" t="s">
        <v>126</v>
      </c>
      <c r="J506" s="18">
        <v>-1250000</v>
      </c>
      <c r="K506" s="18">
        <v>-37.5</v>
      </c>
      <c r="AB506">
        <v>35</v>
      </c>
      <c r="AC506">
        <v>65</v>
      </c>
      <c r="AD506">
        <v>4</v>
      </c>
      <c r="AE506">
        <v>25</v>
      </c>
      <c r="AF506">
        <v>-37.5</v>
      </c>
      <c r="AG506">
        <v>-1250000</v>
      </c>
    </row>
    <row r="507" spans="1:33" x14ac:dyDescent="0.25">
      <c r="A507">
        <v>40</v>
      </c>
      <c r="B507">
        <v>85</v>
      </c>
      <c r="C507">
        <v>10</v>
      </c>
      <c r="D507">
        <v>25</v>
      </c>
      <c r="E507">
        <v>-37.5</v>
      </c>
      <c r="F507">
        <v>-3000000</v>
      </c>
      <c r="G507" s="13" t="s">
        <v>126</v>
      </c>
      <c r="J507" s="16">
        <v>-1750000</v>
      </c>
      <c r="K507" s="16">
        <v>-50</v>
      </c>
      <c r="AB507">
        <v>40</v>
      </c>
      <c r="AC507">
        <v>65</v>
      </c>
      <c r="AD507">
        <v>4</v>
      </c>
      <c r="AE507">
        <v>25</v>
      </c>
      <c r="AF507">
        <v>-50</v>
      </c>
      <c r="AG507">
        <v>-1750000</v>
      </c>
    </row>
    <row r="508" spans="1:33" x14ac:dyDescent="0.25">
      <c r="A508">
        <v>30</v>
      </c>
      <c r="B508">
        <v>80</v>
      </c>
      <c r="C508">
        <v>12</v>
      </c>
      <c r="D508">
        <v>25</v>
      </c>
      <c r="E508">
        <v>-37.5</v>
      </c>
      <c r="F508">
        <v>-3000000</v>
      </c>
      <c r="G508" s="13" t="s">
        <v>126</v>
      </c>
      <c r="J508" s="18">
        <v>500000</v>
      </c>
      <c r="K508" s="18">
        <v>12.5</v>
      </c>
      <c r="AB508">
        <v>20</v>
      </c>
      <c r="AC508">
        <v>70</v>
      </c>
      <c r="AD508">
        <v>4</v>
      </c>
      <c r="AE508">
        <v>25</v>
      </c>
      <c r="AF508">
        <v>12.5</v>
      </c>
      <c r="AG508">
        <v>500000</v>
      </c>
    </row>
    <row r="509" spans="1:33" x14ac:dyDescent="0.25">
      <c r="A509">
        <v>40</v>
      </c>
      <c r="B509">
        <v>85</v>
      </c>
      <c r="C509">
        <v>12</v>
      </c>
      <c r="D509">
        <v>22.5</v>
      </c>
      <c r="E509">
        <v>-37.5</v>
      </c>
      <c r="F509">
        <v>-2875000</v>
      </c>
      <c r="G509" s="13" t="s">
        <v>126</v>
      </c>
      <c r="J509" s="16">
        <v>0</v>
      </c>
      <c r="K509" s="16">
        <v>0</v>
      </c>
      <c r="AB509">
        <v>25</v>
      </c>
      <c r="AC509">
        <v>70</v>
      </c>
      <c r="AD509">
        <v>4</v>
      </c>
      <c r="AE509">
        <v>25</v>
      </c>
      <c r="AF509">
        <v>0</v>
      </c>
      <c r="AG509">
        <v>0</v>
      </c>
    </row>
    <row r="510" spans="1:33" x14ac:dyDescent="0.25">
      <c r="A510">
        <v>35</v>
      </c>
      <c r="B510">
        <v>80</v>
      </c>
      <c r="C510">
        <v>10</v>
      </c>
      <c r="D510">
        <v>25</v>
      </c>
      <c r="E510">
        <v>-37.5</v>
      </c>
      <c r="F510">
        <v>-2750000</v>
      </c>
      <c r="G510" s="13" t="s">
        <v>126</v>
      </c>
      <c r="J510" s="18">
        <v>-500000</v>
      </c>
      <c r="K510" s="18">
        <v>-12.5</v>
      </c>
      <c r="AB510">
        <v>30</v>
      </c>
      <c r="AC510">
        <v>70</v>
      </c>
      <c r="AD510">
        <v>4</v>
      </c>
      <c r="AE510">
        <v>25</v>
      </c>
      <c r="AF510">
        <v>-12.5</v>
      </c>
      <c r="AG510">
        <v>-500000</v>
      </c>
    </row>
    <row r="511" spans="1:33" x14ac:dyDescent="0.25">
      <c r="A511">
        <v>25</v>
      </c>
      <c r="B511">
        <v>75</v>
      </c>
      <c r="C511">
        <v>12</v>
      </c>
      <c r="D511">
        <v>25</v>
      </c>
      <c r="E511">
        <v>-37.5</v>
      </c>
      <c r="F511">
        <v>-2750000</v>
      </c>
      <c r="G511" s="13" t="s">
        <v>126</v>
      </c>
      <c r="J511" s="16">
        <v>-1000000</v>
      </c>
      <c r="K511" s="16">
        <v>-25</v>
      </c>
      <c r="AB511">
        <v>35</v>
      </c>
      <c r="AC511">
        <v>70</v>
      </c>
      <c r="AD511">
        <v>4</v>
      </c>
      <c r="AE511">
        <v>25</v>
      </c>
      <c r="AF511">
        <v>-25</v>
      </c>
      <c r="AG511">
        <v>-1000000</v>
      </c>
    </row>
    <row r="512" spans="1:33" x14ac:dyDescent="0.25">
      <c r="A512">
        <v>35</v>
      </c>
      <c r="B512">
        <v>80</v>
      </c>
      <c r="C512">
        <v>12</v>
      </c>
      <c r="D512">
        <v>22.5</v>
      </c>
      <c r="E512">
        <v>-37.5</v>
      </c>
      <c r="F512">
        <v>-2625000</v>
      </c>
      <c r="G512" s="13" t="s">
        <v>126</v>
      </c>
      <c r="J512" s="18">
        <v>-1500000</v>
      </c>
      <c r="K512" s="18">
        <v>-37.5</v>
      </c>
      <c r="AB512">
        <v>40</v>
      </c>
      <c r="AC512">
        <v>70</v>
      </c>
      <c r="AD512">
        <v>4</v>
      </c>
      <c r="AE512">
        <v>25</v>
      </c>
      <c r="AF512">
        <v>-37.5</v>
      </c>
      <c r="AG512">
        <v>-1500000</v>
      </c>
    </row>
    <row r="513" spans="1:33" x14ac:dyDescent="0.25">
      <c r="A513">
        <v>40</v>
      </c>
      <c r="B513">
        <v>80</v>
      </c>
      <c r="C513">
        <v>8</v>
      </c>
      <c r="D513">
        <v>25</v>
      </c>
      <c r="E513">
        <v>-37.5</v>
      </c>
      <c r="F513">
        <v>-2500000</v>
      </c>
      <c r="G513" s="13" t="s">
        <v>126</v>
      </c>
      <c r="J513" s="16">
        <v>750000</v>
      </c>
      <c r="K513" s="16">
        <v>25</v>
      </c>
      <c r="AB513">
        <v>20</v>
      </c>
      <c r="AC513">
        <v>75</v>
      </c>
      <c r="AD513">
        <v>4</v>
      </c>
      <c r="AE513">
        <v>25</v>
      </c>
      <c r="AF513">
        <v>25</v>
      </c>
      <c r="AG513">
        <v>750000</v>
      </c>
    </row>
    <row r="514" spans="1:33" x14ac:dyDescent="0.25">
      <c r="A514">
        <v>30</v>
      </c>
      <c r="B514">
        <v>75</v>
      </c>
      <c r="C514">
        <v>10</v>
      </c>
      <c r="D514">
        <v>25</v>
      </c>
      <c r="E514">
        <v>-37.5</v>
      </c>
      <c r="F514">
        <v>-2500000</v>
      </c>
      <c r="G514" s="13" t="s">
        <v>126</v>
      </c>
      <c r="J514" s="18">
        <v>250000</v>
      </c>
      <c r="K514" s="18">
        <v>12.5</v>
      </c>
      <c r="AB514">
        <v>25</v>
      </c>
      <c r="AC514">
        <v>75</v>
      </c>
      <c r="AD514">
        <v>4</v>
      </c>
      <c r="AE514">
        <v>25</v>
      </c>
      <c r="AF514">
        <v>12.5</v>
      </c>
      <c r="AG514">
        <v>250000</v>
      </c>
    </row>
    <row r="515" spans="1:33" x14ac:dyDescent="0.25">
      <c r="A515">
        <v>20</v>
      </c>
      <c r="B515">
        <v>70</v>
      </c>
      <c r="C515">
        <v>12</v>
      </c>
      <c r="D515">
        <v>25</v>
      </c>
      <c r="E515">
        <v>-37.5</v>
      </c>
      <c r="F515">
        <v>-2500000</v>
      </c>
      <c r="G515" s="13" t="s">
        <v>126</v>
      </c>
      <c r="J515" s="16">
        <v>-250000</v>
      </c>
      <c r="K515" s="16">
        <v>0</v>
      </c>
      <c r="AB515">
        <v>30</v>
      </c>
      <c r="AC515">
        <v>75</v>
      </c>
      <c r="AD515">
        <v>4</v>
      </c>
      <c r="AE515">
        <v>25</v>
      </c>
      <c r="AF515">
        <v>0</v>
      </c>
      <c r="AG515">
        <v>-250000</v>
      </c>
    </row>
    <row r="516" spans="1:33" x14ac:dyDescent="0.25">
      <c r="A516">
        <v>40</v>
      </c>
      <c r="B516">
        <v>80</v>
      </c>
      <c r="C516">
        <v>10</v>
      </c>
      <c r="D516">
        <v>22.5</v>
      </c>
      <c r="E516">
        <v>-37.5</v>
      </c>
      <c r="F516">
        <v>-2375000</v>
      </c>
      <c r="G516" s="13" t="s">
        <v>126</v>
      </c>
      <c r="J516" s="18">
        <v>-750000</v>
      </c>
      <c r="K516" s="18">
        <v>-12.5</v>
      </c>
      <c r="AB516">
        <v>35</v>
      </c>
      <c r="AC516">
        <v>75</v>
      </c>
      <c r="AD516">
        <v>4</v>
      </c>
      <c r="AE516">
        <v>25</v>
      </c>
      <c r="AF516">
        <v>-12.5</v>
      </c>
      <c r="AG516">
        <v>-750000</v>
      </c>
    </row>
    <row r="517" spans="1:33" x14ac:dyDescent="0.25">
      <c r="A517">
        <v>30</v>
      </c>
      <c r="B517">
        <v>75</v>
      </c>
      <c r="C517">
        <v>12</v>
      </c>
      <c r="D517">
        <v>22.5</v>
      </c>
      <c r="E517">
        <v>-37.5</v>
      </c>
      <c r="F517">
        <v>-2375000</v>
      </c>
      <c r="G517" s="13" t="s">
        <v>126</v>
      </c>
      <c r="J517" s="16">
        <v>-1250000</v>
      </c>
      <c r="K517" s="16">
        <v>-25</v>
      </c>
      <c r="AB517">
        <v>40</v>
      </c>
      <c r="AC517">
        <v>75</v>
      </c>
      <c r="AD517">
        <v>4</v>
      </c>
      <c r="AE517">
        <v>25</v>
      </c>
      <c r="AF517">
        <v>-25</v>
      </c>
      <c r="AG517">
        <v>-1250000</v>
      </c>
    </row>
    <row r="518" spans="1:33" x14ac:dyDescent="0.25">
      <c r="A518">
        <v>40</v>
      </c>
      <c r="B518">
        <v>80</v>
      </c>
      <c r="C518">
        <v>12</v>
      </c>
      <c r="D518">
        <v>20</v>
      </c>
      <c r="E518">
        <v>-37.5</v>
      </c>
      <c r="F518">
        <v>-2250000</v>
      </c>
      <c r="G518" s="13" t="s">
        <v>126</v>
      </c>
      <c r="J518" s="18">
        <v>1000000</v>
      </c>
      <c r="K518" s="18">
        <v>37.5</v>
      </c>
      <c r="AB518">
        <v>20</v>
      </c>
      <c r="AC518">
        <v>80</v>
      </c>
      <c r="AD518">
        <v>4</v>
      </c>
      <c r="AE518">
        <v>25</v>
      </c>
      <c r="AF518">
        <v>37.5</v>
      </c>
      <c r="AG518">
        <v>1000000</v>
      </c>
    </row>
    <row r="519" spans="1:33" x14ac:dyDescent="0.25">
      <c r="A519">
        <v>35</v>
      </c>
      <c r="B519">
        <v>75</v>
      </c>
      <c r="C519">
        <v>8</v>
      </c>
      <c r="D519">
        <v>25</v>
      </c>
      <c r="E519">
        <v>-37.5</v>
      </c>
      <c r="F519">
        <v>-2250000</v>
      </c>
      <c r="G519" s="13" t="s">
        <v>126</v>
      </c>
      <c r="J519" s="16">
        <v>500000</v>
      </c>
      <c r="K519" s="16">
        <v>25</v>
      </c>
      <c r="AB519">
        <v>25</v>
      </c>
      <c r="AC519">
        <v>80</v>
      </c>
      <c r="AD519">
        <v>4</v>
      </c>
      <c r="AE519">
        <v>25</v>
      </c>
      <c r="AF519">
        <v>25</v>
      </c>
      <c r="AG519">
        <v>500000</v>
      </c>
    </row>
    <row r="520" spans="1:33" x14ac:dyDescent="0.25">
      <c r="A520">
        <v>25</v>
      </c>
      <c r="B520">
        <v>70</v>
      </c>
      <c r="C520">
        <v>10</v>
      </c>
      <c r="D520">
        <v>25</v>
      </c>
      <c r="E520">
        <v>-37.5</v>
      </c>
      <c r="F520">
        <v>-2250000</v>
      </c>
      <c r="G520" s="13" t="s">
        <v>126</v>
      </c>
      <c r="J520" s="18">
        <v>0</v>
      </c>
      <c r="K520" s="18">
        <v>12.5</v>
      </c>
      <c r="AB520">
        <v>30</v>
      </c>
      <c r="AC520">
        <v>80</v>
      </c>
      <c r="AD520">
        <v>4</v>
      </c>
      <c r="AE520">
        <v>25</v>
      </c>
      <c r="AF520">
        <v>12.5</v>
      </c>
      <c r="AG520">
        <v>0</v>
      </c>
    </row>
    <row r="521" spans="1:33" x14ac:dyDescent="0.25">
      <c r="A521">
        <v>35</v>
      </c>
      <c r="B521">
        <v>75</v>
      </c>
      <c r="C521">
        <v>10</v>
      </c>
      <c r="D521">
        <v>22.5</v>
      </c>
      <c r="E521">
        <v>-37.5</v>
      </c>
      <c r="F521">
        <v>-2125000</v>
      </c>
      <c r="G521" s="13" t="s">
        <v>126</v>
      </c>
      <c r="J521" s="16">
        <v>-500000</v>
      </c>
      <c r="K521" s="16">
        <v>0</v>
      </c>
      <c r="AB521">
        <v>35</v>
      </c>
      <c r="AC521">
        <v>80</v>
      </c>
      <c r="AD521">
        <v>4</v>
      </c>
      <c r="AE521">
        <v>25</v>
      </c>
      <c r="AF521">
        <v>0</v>
      </c>
      <c r="AG521">
        <v>-500000</v>
      </c>
    </row>
    <row r="522" spans="1:33" x14ac:dyDescent="0.25">
      <c r="A522">
        <v>25</v>
      </c>
      <c r="B522">
        <v>70</v>
      </c>
      <c r="C522">
        <v>12</v>
      </c>
      <c r="D522">
        <v>22.5</v>
      </c>
      <c r="E522">
        <v>-37.5</v>
      </c>
      <c r="F522">
        <v>-2125000</v>
      </c>
      <c r="G522" s="13" t="s">
        <v>126</v>
      </c>
      <c r="J522" s="18">
        <v>-1000000</v>
      </c>
      <c r="K522" s="18">
        <v>-12.5</v>
      </c>
      <c r="AB522">
        <v>40</v>
      </c>
      <c r="AC522">
        <v>80</v>
      </c>
      <c r="AD522">
        <v>4</v>
      </c>
      <c r="AE522">
        <v>25</v>
      </c>
      <c r="AF522">
        <v>-12.5</v>
      </c>
      <c r="AG522">
        <v>-1000000</v>
      </c>
    </row>
    <row r="523" spans="1:33" x14ac:dyDescent="0.25">
      <c r="A523">
        <v>35</v>
      </c>
      <c r="B523">
        <v>75</v>
      </c>
      <c r="C523">
        <v>12</v>
      </c>
      <c r="D523">
        <v>20</v>
      </c>
      <c r="E523">
        <v>-37.5</v>
      </c>
      <c r="F523">
        <v>-2000000</v>
      </c>
      <c r="G523" s="13" t="s">
        <v>126</v>
      </c>
      <c r="J523" s="16">
        <v>1250000</v>
      </c>
      <c r="K523" s="16">
        <v>50</v>
      </c>
      <c r="AB523">
        <v>20</v>
      </c>
      <c r="AC523">
        <v>85</v>
      </c>
      <c r="AD523">
        <v>4</v>
      </c>
      <c r="AE523">
        <v>25</v>
      </c>
      <c r="AF523">
        <v>50</v>
      </c>
      <c r="AG523">
        <v>1250000</v>
      </c>
    </row>
    <row r="524" spans="1:33" x14ac:dyDescent="0.25">
      <c r="A524">
        <v>40</v>
      </c>
      <c r="B524">
        <v>75</v>
      </c>
      <c r="C524">
        <v>6</v>
      </c>
      <c r="D524">
        <v>25</v>
      </c>
      <c r="E524">
        <v>-37.5</v>
      </c>
      <c r="F524">
        <v>-2000000</v>
      </c>
      <c r="G524" s="13" t="s">
        <v>126</v>
      </c>
      <c r="J524" s="18">
        <v>750000</v>
      </c>
      <c r="K524" s="18">
        <v>37.5</v>
      </c>
      <c r="AB524">
        <v>25</v>
      </c>
      <c r="AC524">
        <v>85</v>
      </c>
      <c r="AD524">
        <v>4</v>
      </c>
      <c r="AE524">
        <v>25</v>
      </c>
      <c r="AF524">
        <v>37.5</v>
      </c>
      <c r="AG524">
        <v>750000</v>
      </c>
    </row>
    <row r="525" spans="1:33" x14ac:dyDescent="0.25">
      <c r="A525">
        <v>30</v>
      </c>
      <c r="B525">
        <v>70</v>
      </c>
      <c r="C525">
        <v>8</v>
      </c>
      <c r="D525">
        <v>25</v>
      </c>
      <c r="E525">
        <v>-37.5</v>
      </c>
      <c r="F525">
        <v>-2000000</v>
      </c>
      <c r="G525" s="13" t="s">
        <v>126</v>
      </c>
      <c r="J525" s="16">
        <v>250000</v>
      </c>
      <c r="K525" s="16">
        <v>25</v>
      </c>
      <c r="AB525">
        <v>30</v>
      </c>
      <c r="AC525">
        <v>85</v>
      </c>
      <c r="AD525">
        <v>4</v>
      </c>
      <c r="AE525">
        <v>25</v>
      </c>
      <c r="AF525">
        <v>25</v>
      </c>
      <c r="AG525">
        <v>250000</v>
      </c>
    </row>
    <row r="526" spans="1:33" x14ac:dyDescent="0.25">
      <c r="A526">
        <v>20</v>
      </c>
      <c r="B526">
        <v>65</v>
      </c>
      <c r="C526">
        <v>10</v>
      </c>
      <c r="D526">
        <v>25</v>
      </c>
      <c r="E526">
        <v>-37.5</v>
      </c>
      <c r="F526">
        <v>-2000000</v>
      </c>
      <c r="G526" s="13" t="s">
        <v>126</v>
      </c>
      <c r="J526" s="18">
        <v>-250000</v>
      </c>
      <c r="K526" s="18">
        <v>12.5</v>
      </c>
      <c r="AB526">
        <v>35</v>
      </c>
      <c r="AC526">
        <v>85</v>
      </c>
      <c r="AD526">
        <v>4</v>
      </c>
      <c r="AE526">
        <v>25</v>
      </c>
      <c r="AF526">
        <v>12.5</v>
      </c>
      <c r="AG526">
        <v>-250000</v>
      </c>
    </row>
    <row r="527" spans="1:33" x14ac:dyDescent="0.25">
      <c r="A527">
        <v>40</v>
      </c>
      <c r="B527">
        <v>75</v>
      </c>
      <c r="C527">
        <v>8</v>
      </c>
      <c r="D527">
        <v>22.5</v>
      </c>
      <c r="E527">
        <v>-37.5</v>
      </c>
      <c r="F527">
        <v>-1875000</v>
      </c>
      <c r="G527" s="13" t="s">
        <v>126</v>
      </c>
      <c r="J527" s="16">
        <v>-750000</v>
      </c>
      <c r="K527" s="16">
        <v>0</v>
      </c>
      <c r="AB527">
        <v>40</v>
      </c>
      <c r="AC527">
        <v>85</v>
      </c>
      <c r="AD527">
        <v>4</v>
      </c>
      <c r="AE527">
        <v>25</v>
      </c>
      <c r="AF527">
        <v>0</v>
      </c>
      <c r="AG527">
        <v>-750000</v>
      </c>
    </row>
    <row r="528" spans="1:33" x14ac:dyDescent="0.25">
      <c r="A528">
        <v>30</v>
      </c>
      <c r="B528">
        <v>70</v>
      </c>
      <c r="C528">
        <v>10</v>
      </c>
      <c r="D528">
        <v>22.5</v>
      </c>
      <c r="E528">
        <v>-37.5</v>
      </c>
      <c r="F528">
        <v>-1875000</v>
      </c>
      <c r="G528" s="13" t="s">
        <v>126</v>
      </c>
      <c r="J528" s="18">
        <v>-500000</v>
      </c>
      <c r="K528" s="18">
        <v>-12.5</v>
      </c>
      <c r="AB528">
        <v>20</v>
      </c>
      <c r="AC528">
        <v>65</v>
      </c>
      <c r="AD528">
        <v>6</v>
      </c>
      <c r="AE528">
        <v>25</v>
      </c>
      <c r="AF528">
        <v>-12.5</v>
      </c>
      <c r="AG528">
        <v>-500000</v>
      </c>
    </row>
    <row r="529" spans="1:33" x14ac:dyDescent="0.25">
      <c r="A529">
        <v>20</v>
      </c>
      <c r="B529">
        <v>65</v>
      </c>
      <c r="C529">
        <v>12</v>
      </c>
      <c r="D529">
        <v>22.5</v>
      </c>
      <c r="E529">
        <v>-37.5</v>
      </c>
      <c r="F529">
        <v>-1875000</v>
      </c>
      <c r="G529" s="13" t="s">
        <v>126</v>
      </c>
      <c r="J529" s="16">
        <v>-1000000</v>
      </c>
      <c r="K529" s="16">
        <v>-25</v>
      </c>
      <c r="AB529">
        <v>25</v>
      </c>
      <c r="AC529">
        <v>65</v>
      </c>
      <c r="AD529">
        <v>6</v>
      </c>
      <c r="AE529">
        <v>25</v>
      </c>
      <c r="AF529">
        <v>-25</v>
      </c>
      <c r="AG529">
        <v>-1000000</v>
      </c>
    </row>
    <row r="530" spans="1:33" x14ac:dyDescent="0.25">
      <c r="A530">
        <v>40</v>
      </c>
      <c r="B530">
        <v>75</v>
      </c>
      <c r="C530">
        <v>10</v>
      </c>
      <c r="D530">
        <v>20</v>
      </c>
      <c r="E530">
        <v>-37.5</v>
      </c>
      <c r="F530">
        <v>-1750000</v>
      </c>
      <c r="G530" s="13" t="s">
        <v>126</v>
      </c>
      <c r="J530" s="18">
        <v>-1500000</v>
      </c>
      <c r="K530" s="18">
        <v>-37.5</v>
      </c>
      <c r="AB530">
        <v>30</v>
      </c>
      <c r="AC530">
        <v>65</v>
      </c>
      <c r="AD530">
        <v>6</v>
      </c>
      <c r="AE530">
        <v>25</v>
      </c>
      <c r="AF530">
        <v>-37.5</v>
      </c>
      <c r="AG530">
        <v>-1500000</v>
      </c>
    </row>
    <row r="531" spans="1:33" x14ac:dyDescent="0.25">
      <c r="A531">
        <v>30</v>
      </c>
      <c r="B531">
        <v>70</v>
      </c>
      <c r="C531">
        <v>12</v>
      </c>
      <c r="D531">
        <v>20</v>
      </c>
      <c r="E531">
        <v>-37.5</v>
      </c>
      <c r="F531">
        <v>-1750000</v>
      </c>
      <c r="G531" s="13" t="s">
        <v>126</v>
      </c>
      <c r="J531" s="16">
        <v>-2000000</v>
      </c>
      <c r="K531" s="16">
        <v>-50</v>
      </c>
      <c r="AB531">
        <v>35</v>
      </c>
      <c r="AC531">
        <v>65</v>
      </c>
      <c r="AD531">
        <v>6</v>
      </c>
      <c r="AE531">
        <v>25</v>
      </c>
      <c r="AF531">
        <v>-50</v>
      </c>
      <c r="AG531">
        <v>-2000000</v>
      </c>
    </row>
    <row r="532" spans="1:33" x14ac:dyDescent="0.25">
      <c r="A532">
        <v>35</v>
      </c>
      <c r="B532">
        <v>70</v>
      </c>
      <c r="C532">
        <v>6</v>
      </c>
      <c r="D532">
        <v>25</v>
      </c>
      <c r="E532">
        <v>-37.5</v>
      </c>
      <c r="F532">
        <v>-1750000</v>
      </c>
      <c r="G532" s="13" t="s">
        <v>126</v>
      </c>
      <c r="J532" s="18">
        <v>-2500000</v>
      </c>
      <c r="K532" s="18">
        <v>-62.5</v>
      </c>
      <c r="AB532">
        <v>40</v>
      </c>
      <c r="AC532">
        <v>65</v>
      </c>
      <c r="AD532">
        <v>6</v>
      </c>
      <c r="AE532">
        <v>25</v>
      </c>
      <c r="AF532">
        <v>-62.5</v>
      </c>
      <c r="AG532">
        <v>-2500000</v>
      </c>
    </row>
    <row r="533" spans="1:33" x14ac:dyDescent="0.25">
      <c r="A533">
        <v>25</v>
      </c>
      <c r="B533">
        <v>65</v>
      </c>
      <c r="C533">
        <v>8</v>
      </c>
      <c r="D533">
        <v>25</v>
      </c>
      <c r="E533">
        <v>-37.5</v>
      </c>
      <c r="F533">
        <v>-1750000</v>
      </c>
      <c r="G533" s="13" t="s">
        <v>126</v>
      </c>
      <c r="J533" s="16">
        <v>-250000</v>
      </c>
      <c r="K533" s="16">
        <v>0</v>
      </c>
      <c r="AB533">
        <v>20</v>
      </c>
      <c r="AC533">
        <v>70</v>
      </c>
      <c r="AD533">
        <v>6</v>
      </c>
      <c r="AE533">
        <v>25</v>
      </c>
      <c r="AF533">
        <v>0</v>
      </c>
      <c r="AG533">
        <v>-250000</v>
      </c>
    </row>
    <row r="534" spans="1:33" x14ac:dyDescent="0.25">
      <c r="A534">
        <v>40</v>
      </c>
      <c r="B534">
        <v>75</v>
      </c>
      <c r="C534">
        <v>12</v>
      </c>
      <c r="D534">
        <v>17.5</v>
      </c>
      <c r="E534">
        <v>-37.5</v>
      </c>
      <c r="F534">
        <v>-1625000</v>
      </c>
      <c r="G534" s="13" t="s">
        <v>126</v>
      </c>
      <c r="J534" s="18">
        <v>-750000</v>
      </c>
      <c r="K534" s="18">
        <v>-12.5</v>
      </c>
      <c r="AB534">
        <v>25</v>
      </c>
      <c r="AC534">
        <v>70</v>
      </c>
      <c r="AD534">
        <v>6</v>
      </c>
      <c r="AE534">
        <v>25</v>
      </c>
      <c r="AF534">
        <v>-12.5</v>
      </c>
      <c r="AG534">
        <v>-750000</v>
      </c>
    </row>
    <row r="535" spans="1:33" x14ac:dyDescent="0.25">
      <c r="A535">
        <v>35</v>
      </c>
      <c r="B535">
        <v>70</v>
      </c>
      <c r="C535">
        <v>8</v>
      </c>
      <c r="D535">
        <v>22.5</v>
      </c>
      <c r="E535">
        <v>-37.5</v>
      </c>
      <c r="F535">
        <v>-1625000</v>
      </c>
      <c r="G535" s="13" t="s">
        <v>126</v>
      </c>
      <c r="J535" s="16">
        <v>-1250000</v>
      </c>
      <c r="K535" s="16">
        <v>-25</v>
      </c>
      <c r="AB535">
        <v>30</v>
      </c>
      <c r="AC535">
        <v>70</v>
      </c>
      <c r="AD535">
        <v>6</v>
      </c>
      <c r="AE535">
        <v>25</v>
      </c>
      <c r="AF535">
        <v>-25</v>
      </c>
      <c r="AG535">
        <v>-1250000</v>
      </c>
    </row>
    <row r="536" spans="1:33" x14ac:dyDescent="0.25">
      <c r="A536">
        <v>25</v>
      </c>
      <c r="B536">
        <v>65</v>
      </c>
      <c r="C536">
        <v>10</v>
      </c>
      <c r="D536">
        <v>22.5</v>
      </c>
      <c r="E536">
        <v>-37.5</v>
      </c>
      <c r="F536">
        <v>-1625000</v>
      </c>
      <c r="G536" s="13" t="s">
        <v>126</v>
      </c>
      <c r="J536" s="18">
        <v>-1750000</v>
      </c>
      <c r="K536" s="18">
        <v>-37.5</v>
      </c>
      <c r="AB536">
        <v>35</v>
      </c>
      <c r="AC536">
        <v>70</v>
      </c>
      <c r="AD536">
        <v>6</v>
      </c>
      <c r="AE536">
        <v>25</v>
      </c>
      <c r="AF536">
        <v>-37.5</v>
      </c>
      <c r="AG536">
        <v>-1750000</v>
      </c>
    </row>
    <row r="537" spans="1:33" x14ac:dyDescent="0.25">
      <c r="A537">
        <v>35</v>
      </c>
      <c r="B537">
        <v>70</v>
      </c>
      <c r="C537">
        <v>10</v>
      </c>
      <c r="D537">
        <v>20</v>
      </c>
      <c r="E537">
        <v>-37.5</v>
      </c>
      <c r="F537">
        <v>-1500000</v>
      </c>
      <c r="G537" s="13" t="s">
        <v>126</v>
      </c>
      <c r="J537" s="16">
        <v>-2250000</v>
      </c>
      <c r="K537" s="16">
        <v>-50</v>
      </c>
      <c r="AB537">
        <v>40</v>
      </c>
      <c r="AC537">
        <v>70</v>
      </c>
      <c r="AD537">
        <v>6</v>
      </c>
      <c r="AE537">
        <v>25</v>
      </c>
      <c r="AF537">
        <v>-50</v>
      </c>
      <c r="AG537">
        <v>-2250000</v>
      </c>
    </row>
    <row r="538" spans="1:33" x14ac:dyDescent="0.25">
      <c r="A538">
        <v>25</v>
      </c>
      <c r="B538">
        <v>65</v>
      </c>
      <c r="C538">
        <v>12</v>
      </c>
      <c r="D538">
        <v>20</v>
      </c>
      <c r="E538">
        <v>-37.5</v>
      </c>
      <c r="F538">
        <v>-1500000</v>
      </c>
      <c r="G538" s="13" t="s">
        <v>126</v>
      </c>
      <c r="J538" s="18">
        <v>0</v>
      </c>
      <c r="K538" s="18">
        <v>12.5</v>
      </c>
      <c r="AB538">
        <v>20</v>
      </c>
      <c r="AC538">
        <v>75</v>
      </c>
      <c r="AD538">
        <v>6</v>
      </c>
      <c r="AE538">
        <v>25</v>
      </c>
      <c r="AF538">
        <v>12.5</v>
      </c>
      <c r="AG538">
        <v>0</v>
      </c>
    </row>
    <row r="539" spans="1:33" x14ac:dyDescent="0.25">
      <c r="A539">
        <v>40</v>
      </c>
      <c r="B539">
        <v>70</v>
      </c>
      <c r="C539">
        <v>4</v>
      </c>
      <c r="D539">
        <v>25</v>
      </c>
      <c r="E539">
        <v>-37.5</v>
      </c>
      <c r="F539">
        <v>-1500000</v>
      </c>
      <c r="G539" s="13" t="s">
        <v>126</v>
      </c>
      <c r="J539" s="16">
        <v>-500000</v>
      </c>
      <c r="K539" s="16">
        <v>0</v>
      </c>
      <c r="AB539">
        <v>25</v>
      </c>
      <c r="AC539">
        <v>75</v>
      </c>
      <c r="AD539">
        <v>6</v>
      </c>
      <c r="AE539">
        <v>25</v>
      </c>
      <c r="AF539">
        <v>0</v>
      </c>
      <c r="AG539">
        <v>-500000</v>
      </c>
    </row>
    <row r="540" spans="1:33" x14ac:dyDescent="0.25">
      <c r="A540">
        <v>30</v>
      </c>
      <c r="B540">
        <v>65</v>
      </c>
      <c r="C540">
        <v>6</v>
      </c>
      <c r="D540">
        <v>25</v>
      </c>
      <c r="E540">
        <v>-37.5</v>
      </c>
      <c r="F540">
        <v>-1500000</v>
      </c>
      <c r="G540" s="13" t="s">
        <v>126</v>
      </c>
      <c r="J540" s="18">
        <v>-1000000</v>
      </c>
      <c r="K540" s="18">
        <v>-12.5</v>
      </c>
      <c r="AB540">
        <v>30</v>
      </c>
      <c r="AC540">
        <v>75</v>
      </c>
      <c r="AD540">
        <v>6</v>
      </c>
      <c r="AE540">
        <v>25</v>
      </c>
      <c r="AF540">
        <v>-12.5</v>
      </c>
      <c r="AG540">
        <v>-1000000</v>
      </c>
    </row>
    <row r="541" spans="1:33" x14ac:dyDescent="0.25">
      <c r="A541">
        <v>35</v>
      </c>
      <c r="B541">
        <v>70</v>
      </c>
      <c r="C541">
        <v>12</v>
      </c>
      <c r="D541">
        <v>17.5</v>
      </c>
      <c r="E541">
        <v>-37.5</v>
      </c>
      <c r="F541">
        <v>-1375000</v>
      </c>
      <c r="G541" s="13" t="s">
        <v>126</v>
      </c>
      <c r="J541" s="16">
        <v>-1500000</v>
      </c>
      <c r="K541" s="16">
        <v>-25</v>
      </c>
      <c r="AB541">
        <v>35</v>
      </c>
      <c r="AC541">
        <v>75</v>
      </c>
      <c r="AD541">
        <v>6</v>
      </c>
      <c r="AE541">
        <v>25</v>
      </c>
      <c r="AF541">
        <v>-25</v>
      </c>
      <c r="AG541">
        <v>-1500000</v>
      </c>
    </row>
    <row r="542" spans="1:33" x14ac:dyDescent="0.25">
      <c r="A542">
        <v>40</v>
      </c>
      <c r="B542">
        <v>70</v>
      </c>
      <c r="C542">
        <v>6</v>
      </c>
      <c r="D542">
        <v>22.5</v>
      </c>
      <c r="E542">
        <v>-37.5</v>
      </c>
      <c r="F542">
        <v>-1375000</v>
      </c>
      <c r="G542" s="13" t="s">
        <v>126</v>
      </c>
      <c r="J542" s="18">
        <v>-2000000</v>
      </c>
      <c r="K542" s="18">
        <v>-37.5</v>
      </c>
      <c r="AB542">
        <v>40</v>
      </c>
      <c r="AC542">
        <v>75</v>
      </c>
      <c r="AD542">
        <v>6</v>
      </c>
      <c r="AE542">
        <v>25</v>
      </c>
      <c r="AF542">
        <v>-37.5</v>
      </c>
      <c r="AG542">
        <v>-2000000</v>
      </c>
    </row>
    <row r="543" spans="1:33" x14ac:dyDescent="0.25">
      <c r="A543">
        <v>30</v>
      </c>
      <c r="B543">
        <v>65</v>
      </c>
      <c r="C543">
        <v>8</v>
      </c>
      <c r="D543">
        <v>22.5</v>
      </c>
      <c r="E543">
        <v>-37.5</v>
      </c>
      <c r="F543">
        <v>-1375000</v>
      </c>
      <c r="G543" s="13" t="s">
        <v>126</v>
      </c>
      <c r="J543" s="16">
        <v>250000</v>
      </c>
      <c r="K543" s="16">
        <v>25</v>
      </c>
      <c r="AB543">
        <v>20</v>
      </c>
      <c r="AC543">
        <v>80</v>
      </c>
      <c r="AD543">
        <v>6</v>
      </c>
      <c r="AE543">
        <v>25</v>
      </c>
      <c r="AF543">
        <v>25</v>
      </c>
      <c r="AG543">
        <v>250000</v>
      </c>
    </row>
    <row r="544" spans="1:33" x14ac:dyDescent="0.25">
      <c r="A544">
        <v>40</v>
      </c>
      <c r="B544">
        <v>70</v>
      </c>
      <c r="C544">
        <v>8</v>
      </c>
      <c r="D544">
        <v>20</v>
      </c>
      <c r="E544">
        <v>-37.5</v>
      </c>
      <c r="F544">
        <v>-1250000</v>
      </c>
      <c r="G544" s="13" t="s">
        <v>126</v>
      </c>
      <c r="J544" s="18">
        <v>-250000</v>
      </c>
      <c r="K544" s="18">
        <v>12.5</v>
      </c>
      <c r="AB544">
        <v>25</v>
      </c>
      <c r="AC544">
        <v>80</v>
      </c>
      <c r="AD544">
        <v>6</v>
      </c>
      <c r="AE544">
        <v>25</v>
      </c>
      <c r="AF544">
        <v>12.5</v>
      </c>
      <c r="AG544">
        <v>-250000</v>
      </c>
    </row>
    <row r="545" spans="1:33" x14ac:dyDescent="0.25">
      <c r="A545">
        <v>30</v>
      </c>
      <c r="B545">
        <v>65</v>
      </c>
      <c r="C545">
        <v>10</v>
      </c>
      <c r="D545">
        <v>20</v>
      </c>
      <c r="E545">
        <v>-37.5</v>
      </c>
      <c r="F545">
        <v>-1250000</v>
      </c>
      <c r="G545" s="13" t="s">
        <v>126</v>
      </c>
      <c r="J545" s="16">
        <v>-750000</v>
      </c>
      <c r="K545" s="16">
        <v>0</v>
      </c>
      <c r="AB545">
        <v>30</v>
      </c>
      <c r="AC545">
        <v>80</v>
      </c>
      <c r="AD545">
        <v>6</v>
      </c>
      <c r="AE545">
        <v>25</v>
      </c>
      <c r="AF545">
        <v>0</v>
      </c>
      <c r="AG545">
        <v>-750000</v>
      </c>
    </row>
    <row r="546" spans="1:33" x14ac:dyDescent="0.25">
      <c r="A546">
        <v>35</v>
      </c>
      <c r="B546">
        <v>65</v>
      </c>
      <c r="C546">
        <v>4</v>
      </c>
      <c r="D546">
        <v>25</v>
      </c>
      <c r="E546">
        <v>-37.5</v>
      </c>
      <c r="F546">
        <v>-1250000</v>
      </c>
      <c r="G546" s="13" t="s">
        <v>126</v>
      </c>
      <c r="J546" s="18">
        <v>-1250000</v>
      </c>
      <c r="K546" s="18">
        <v>-12.5</v>
      </c>
      <c r="AB546">
        <v>35</v>
      </c>
      <c r="AC546">
        <v>80</v>
      </c>
      <c r="AD546">
        <v>6</v>
      </c>
      <c r="AE546">
        <v>25</v>
      </c>
      <c r="AF546">
        <v>-12.5</v>
      </c>
      <c r="AG546">
        <v>-1250000</v>
      </c>
    </row>
    <row r="547" spans="1:33" x14ac:dyDescent="0.25">
      <c r="A547">
        <v>40</v>
      </c>
      <c r="B547">
        <v>70</v>
      </c>
      <c r="C547">
        <v>10</v>
      </c>
      <c r="D547">
        <v>17.5</v>
      </c>
      <c r="E547">
        <v>-37.5</v>
      </c>
      <c r="F547">
        <v>-1125000</v>
      </c>
      <c r="G547" s="13" t="s">
        <v>126</v>
      </c>
      <c r="J547" s="16">
        <v>-1750000</v>
      </c>
      <c r="K547" s="16">
        <v>-25</v>
      </c>
      <c r="AB547">
        <v>40</v>
      </c>
      <c r="AC547">
        <v>80</v>
      </c>
      <c r="AD547">
        <v>6</v>
      </c>
      <c r="AE547">
        <v>25</v>
      </c>
      <c r="AF547">
        <v>-25</v>
      </c>
      <c r="AG547">
        <v>-1750000</v>
      </c>
    </row>
    <row r="548" spans="1:33" x14ac:dyDescent="0.25">
      <c r="A548">
        <v>30</v>
      </c>
      <c r="B548">
        <v>65</v>
      </c>
      <c r="C548">
        <v>12</v>
      </c>
      <c r="D548">
        <v>17.5</v>
      </c>
      <c r="E548">
        <v>-37.5</v>
      </c>
      <c r="F548">
        <v>-1125000</v>
      </c>
      <c r="G548" s="13" t="s">
        <v>126</v>
      </c>
      <c r="J548" s="18">
        <v>500000</v>
      </c>
      <c r="K548" s="18">
        <v>37.5</v>
      </c>
      <c r="AB548">
        <v>20</v>
      </c>
      <c r="AC548">
        <v>85</v>
      </c>
      <c r="AD548">
        <v>6</v>
      </c>
      <c r="AE548">
        <v>25</v>
      </c>
      <c r="AF548">
        <v>37.5</v>
      </c>
      <c r="AG548">
        <v>500000</v>
      </c>
    </row>
    <row r="549" spans="1:33" x14ac:dyDescent="0.25">
      <c r="A549">
        <v>35</v>
      </c>
      <c r="B549">
        <v>65</v>
      </c>
      <c r="C549">
        <v>6</v>
      </c>
      <c r="D549">
        <v>22.5</v>
      </c>
      <c r="E549">
        <v>-37.5</v>
      </c>
      <c r="F549">
        <v>-1125000</v>
      </c>
      <c r="G549" s="13" t="s">
        <v>126</v>
      </c>
      <c r="J549" s="16">
        <v>0</v>
      </c>
      <c r="K549" s="16">
        <v>25</v>
      </c>
      <c r="AB549">
        <v>25</v>
      </c>
      <c r="AC549">
        <v>85</v>
      </c>
      <c r="AD549">
        <v>6</v>
      </c>
      <c r="AE549">
        <v>25</v>
      </c>
      <c r="AF549">
        <v>25</v>
      </c>
      <c r="AG549">
        <v>0</v>
      </c>
    </row>
    <row r="550" spans="1:33" x14ac:dyDescent="0.25">
      <c r="A550">
        <v>40</v>
      </c>
      <c r="B550">
        <v>70</v>
      </c>
      <c r="C550">
        <v>12</v>
      </c>
      <c r="D550">
        <v>15</v>
      </c>
      <c r="E550">
        <v>-37.5</v>
      </c>
      <c r="F550">
        <v>-1000000</v>
      </c>
      <c r="G550" s="13" t="s">
        <v>126</v>
      </c>
      <c r="J550" s="18">
        <v>-500000</v>
      </c>
      <c r="K550" s="18">
        <v>12.5</v>
      </c>
      <c r="AB550">
        <v>30</v>
      </c>
      <c r="AC550">
        <v>85</v>
      </c>
      <c r="AD550">
        <v>6</v>
      </c>
      <c r="AE550">
        <v>25</v>
      </c>
      <c r="AF550">
        <v>12.5</v>
      </c>
      <c r="AG550">
        <v>-500000</v>
      </c>
    </row>
    <row r="551" spans="1:33" x14ac:dyDescent="0.25">
      <c r="A551">
        <v>35</v>
      </c>
      <c r="B551">
        <v>65</v>
      </c>
      <c r="C551">
        <v>8</v>
      </c>
      <c r="D551">
        <v>20</v>
      </c>
      <c r="E551">
        <v>-37.5</v>
      </c>
      <c r="F551">
        <v>-1000000</v>
      </c>
      <c r="G551" s="13" t="s">
        <v>126</v>
      </c>
      <c r="J551" s="16">
        <v>-1000000</v>
      </c>
      <c r="K551" s="16">
        <v>0</v>
      </c>
      <c r="AB551">
        <v>35</v>
      </c>
      <c r="AC551">
        <v>85</v>
      </c>
      <c r="AD551">
        <v>6</v>
      </c>
      <c r="AE551">
        <v>25</v>
      </c>
      <c r="AF551">
        <v>0</v>
      </c>
      <c r="AG551">
        <v>-1000000</v>
      </c>
    </row>
    <row r="552" spans="1:33" x14ac:dyDescent="0.25">
      <c r="A552">
        <v>35</v>
      </c>
      <c r="B552">
        <v>65</v>
      </c>
      <c r="C552">
        <v>10</v>
      </c>
      <c r="D552">
        <v>17.5</v>
      </c>
      <c r="E552">
        <v>-37.5</v>
      </c>
      <c r="F552">
        <v>-875000</v>
      </c>
      <c r="G552" s="13" t="s">
        <v>126</v>
      </c>
      <c r="J552" s="18">
        <v>-1500000</v>
      </c>
      <c r="K552" s="18">
        <v>-12.5</v>
      </c>
      <c r="AB552">
        <v>40</v>
      </c>
      <c r="AC552">
        <v>85</v>
      </c>
      <c r="AD552">
        <v>6</v>
      </c>
      <c r="AE552">
        <v>25</v>
      </c>
      <c r="AF552">
        <v>-12.5</v>
      </c>
      <c r="AG552">
        <v>-1500000</v>
      </c>
    </row>
    <row r="553" spans="1:33" x14ac:dyDescent="0.25">
      <c r="A553">
        <v>40</v>
      </c>
      <c r="B553">
        <v>65</v>
      </c>
      <c r="C553">
        <v>4</v>
      </c>
      <c r="D553">
        <v>22.5</v>
      </c>
      <c r="E553">
        <v>-37.5</v>
      </c>
      <c r="F553">
        <v>-875000</v>
      </c>
      <c r="G553" s="13" t="s">
        <v>126</v>
      </c>
      <c r="J553" s="16">
        <v>-1250000</v>
      </c>
      <c r="K553" s="16">
        <v>-25</v>
      </c>
      <c r="AB553">
        <v>20</v>
      </c>
      <c r="AC553">
        <v>65</v>
      </c>
      <c r="AD553">
        <v>8</v>
      </c>
      <c r="AE553">
        <v>25</v>
      </c>
      <c r="AF553">
        <v>-25</v>
      </c>
      <c r="AG553">
        <v>-1250000</v>
      </c>
    </row>
    <row r="554" spans="1:33" x14ac:dyDescent="0.25">
      <c r="A554">
        <v>35</v>
      </c>
      <c r="B554">
        <v>65</v>
      </c>
      <c r="C554">
        <v>12</v>
      </c>
      <c r="D554">
        <v>15</v>
      </c>
      <c r="E554">
        <v>-37.5</v>
      </c>
      <c r="F554">
        <v>-750000</v>
      </c>
      <c r="G554" s="13" t="s">
        <v>126</v>
      </c>
      <c r="J554" s="18">
        <v>-1750000</v>
      </c>
      <c r="K554" s="18">
        <v>-37.5</v>
      </c>
      <c r="AB554">
        <v>25</v>
      </c>
      <c r="AC554">
        <v>65</v>
      </c>
      <c r="AD554">
        <v>8</v>
      </c>
      <c r="AE554">
        <v>25</v>
      </c>
      <c r="AF554">
        <v>-37.5</v>
      </c>
      <c r="AG554">
        <v>-1750000</v>
      </c>
    </row>
    <row r="555" spans="1:33" x14ac:dyDescent="0.25">
      <c r="A555">
        <v>40</v>
      </c>
      <c r="B555">
        <v>65</v>
      </c>
      <c r="C555">
        <v>6</v>
      </c>
      <c r="D555">
        <v>20</v>
      </c>
      <c r="E555">
        <v>-37.5</v>
      </c>
      <c r="F555">
        <v>-750000</v>
      </c>
      <c r="G555" s="13" t="s">
        <v>126</v>
      </c>
      <c r="J555" s="16">
        <v>-2250000</v>
      </c>
      <c r="K555" s="16">
        <v>-50</v>
      </c>
      <c r="AB555">
        <v>30</v>
      </c>
      <c r="AC555">
        <v>65</v>
      </c>
      <c r="AD555">
        <v>8</v>
      </c>
      <c r="AE555">
        <v>25</v>
      </c>
      <c r="AF555">
        <v>-50</v>
      </c>
      <c r="AG555">
        <v>-2250000</v>
      </c>
    </row>
    <row r="556" spans="1:33" x14ac:dyDescent="0.25">
      <c r="A556">
        <v>40</v>
      </c>
      <c r="B556">
        <v>65</v>
      </c>
      <c r="C556">
        <v>8</v>
      </c>
      <c r="D556">
        <v>17.5</v>
      </c>
      <c r="E556">
        <v>-37.5</v>
      </c>
      <c r="F556">
        <v>-625000</v>
      </c>
      <c r="G556" s="13" t="s">
        <v>126</v>
      </c>
      <c r="J556" s="18">
        <v>-2750000</v>
      </c>
      <c r="K556" s="18">
        <v>-62.5</v>
      </c>
      <c r="AB556">
        <v>35</v>
      </c>
      <c r="AC556">
        <v>65</v>
      </c>
      <c r="AD556">
        <v>8</v>
      </c>
      <c r="AE556">
        <v>25</v>
      </c>
      <c r="AF556">
        <v>-62.5</v>
      </c>
      <c r="AG556">
        <v>-2750000</v>
      </c>
    </row>
    <row r="557" spans="1:33" x14ac:dyDescent="0.25">
      <c r="A557">
        <v>40</v>
      </c>
      <c r="B557">
        <v>65</v>
      </c>
      <c r="C557">
        <v>10</v>
      </c>
      <c r="D557">
        <v>15</v>
      </c>
      <c r="E557">
        <v>-37.5</v>
      </c>
      <c r="F557">
        <v>-500000</v>
      </c>
      <c r="G557" s="13" t="s">
        <v>126</v>
      </c>
      <c r="J557" s="16">
        <v>-3250000</v>
      </c>
      <c r="K557" s="16">
        <v>-75</v>
      </c>
      <c r="AB557">
        <v>40</v>
      </c>
      <c r="AC557">
        <v>65</v>
      </c>
      <c r="AD557">
        <v>8</v>
      </c>
      <c r="AE557">
        <v>25</v>
      </c>
      <c r="AF557">
        <v>-75</v>
      </c>
      <c r="AG557">
        <v>-3250000</v>
      </c>
    </row>
    <row r="558" spans="1:33" x14ac:dyDescent="0.25">
      <c r="A558">
        <v>40</v>
      </c>
      <c r="B558">
        <v>85</v>
      </c>
      <c r="C558">
        <v>12</v>
      </c>
      <c r="D558">
        <v>25</v>
      </c>
      <c r="E558">
        <v>-50</v>
      </c>
      <c r="F558">
        <v>-3750000</v>
      </c>
      <c r="G558" s="13" t="s">
        <v>126</v>
      </c>
      <c r="J558" s="18">
        <v>-1000000</v>
      </c>
      <c r="K558" s="18">
        <v>-12.5</v>
      </c>
      <c r="AB558">
        <v>20</v>
      </c>
      <c r="AC558">
        <v>70</v>
      </c>
      <c r="AD558">
        <v>8</v>
      </c>
      <c r="AE558">
        <v>25</v>
      </c>
      <c r="AF558">
        <v>-12.5</v>
      </c>
      <c r="AG558">
        <v>-1000000</v>
      </c>
    </row>
    <row r="559" spans="1:33" x14ac:dyDescent="0.25">
      <c r="A559">
        <v>35</v>
      </c>
      <c r="B559">
        <v>80</v>
      </c>
      <c r="C559">
        <v>12</v>
      </c>
      <c r="D559">
        <v>25</v>
      </c>
      <c r="E559">
        <v>-50</v>
      </c>
      <c r="F559">
        <v>-3500000</v>
      </c>
      <c r="G559" s="13" t="s">
        <v>126</v>
      </c>
      <c r="J559" s="16">
        <v>-1500000</v>
      </c>
      <c r="K559" s="16">
        <v>-25</v>
      </c>
      <c r="AB559">
        <v>25</v>
      </c>
      <c r="AC559">
        <v>70</v>
      </c>
      <c r="AD559">
        <v>8</v>
      </c>
      <c r="AE559">
        <v>25</v>
      </c>
      <c r="AF559">
        <v>-25</v>
      </c>
      <c r="AG559">
        <v>-1500000</v>
      </c>
    </row>
    <row r="560" spans="1:33" x14ac:dyDescent="0.25">
      <c r="A560">
        <v>40</v>
      </c>
      <c r="B560">
        <v>80</v>
      </c>
      <c r="C560">
        <v>10</v>
      </c>
      <c r="D560">
        <v>25</v>
      </c>
      <c r="E560">
        <v>-50</v>
      </c>
      <c r="F560">
        <v>-3250000</v>
      </c>
      <c r="G560" s="13" t="s">
        <v>126</v>
      </c>
      <c r="J560" s="18">
        <v>-2000000</v>
      </c>
      <c r="K560" s="18">
        <v>-37.5</v>
      </c>
      <c r="AB560">
        <v>30</v>
      </c>
      <c r="AC560">
        <v>70</v>
      </c>
      <c r="AD560">
        <v>8</v>
      </c>
      <c r="AE560">
        <v>25</v>
      </c>
      <c r="AF560">
        <v>-37.5</v>
      </c>
      <c r="AG560">
        <v>-2000000</v>
      </c>
    </row>
    <row r="561" spans="1:33" x14ac:dyDescent="0.25">
      <c r="A561">
        <v>30</v>
      </c>
      <c r="B561">
        <v>75</v>
      </c>
      <c r="C561">
        <v>12</v>
      </c>
      <c r="D561">
        <v>25</v>
      </c>
      <c r="E561">
        <v>-50</v>
      </c>
      <c r="F561">
        <v>-3250000</v>
      </c>
      <c r="G561" s="13" t="s">
        <v>126</v>
      </c>
      <c r="J561" s="16">
        <v>-2500000</v>
      </c>
      <c r="K561" s="16">
        <v>-50</v>
      </c>
      <c r="AB561">
        <v>35</v>
      </c>
      <c r="AC561">
        <v>70</v>
      </c>
      <c r="AD561">
        <v>8</v>
      </c>
      <c r="AE561">
        <v>25</v>
      </c>
      <c r="AF561">
        <v>-50</v>
      </c>
      <c r="AG561">
        <v>-2500000</v>
      </c>
    </row>
    <row r="562" spans="1:33" x14ac:dyDescent="0.25">
      <c r="A562">
        <v>40</v>
      </c>
      <c r="B562">
        <v>80</v>
      </c>
      <c r="C562">
        <v>12</v>
      </c>
      <c r="D562">
        <v>22.5</v>
      </c>
      <c r="E562">
        <v>-50</v>
      </c>
      <c r="F562">
        <v>-3125000</v>
      </c>
      <c r="G562" s="13" t="s">
        <v>126</v>
      </c>
      <c r="J562" s="18">
        <v>-3000000</v>
      </c>
      <c r="K562" s="18">
        <v>-62.5</v>
      </c>
      <c r="AB562">
        <v>40</v>
      </c>
      <c r="AC562">
        <v>70</v>
      </c>
      <c r="AD562">
        <v>8</v>
      </c>
      <c r="AE562">
        <v>25</v>
      </c>
      <c r="AF562">
        <v>-62.5</v>
      </c>
      <c r="AG562">
        <v>-3000000</v>
      </c>
    </row>
    <row r="563" spans="1:33" x14ac:dyDescent="0.25">
      <c r="A563">
        <v>35</v>
      </c>
      <c r="B563">
        <v>75</v>
      </c>
      <c r="C563">
        <v>10</v>
      </c>
      <c r="D563">
        <v>25</v>
      </c>
      <c r="E563">
        <v>-50</v>
      </c>
      <c r="F563">
        <v>-3000000</v>
      </c>
      <c r="G563" s="13" t="s">
        <v>126</v>
      </c>
      <c r="J563" s="16">
        <v>-750000</v>
      </c>
      <c r="K563" s="16">
        <v>0</v>
      </c>
      <c r="AB563">
        <v>20</v>
      </c>
      <c r="AC563">
        <v>75</v>
      </c>
      <c r="AD563">
        <v>8</v>
      </c>
      <c r="AE563">
        <v>25</v>
      </c>
      <c r="AF563">
        <v>0</v>
      </c>
      <c r="AG563">
        <v>-750000</v>
      </c>
    </row>
    <row r="564" spans="1:33" x14ac:dyDescent="0.25">
      <c r="A564">
        <v>25</v>
      </c>
      <c r="B564">
        <v>70</v>
      </c>
      <c r="C564">
        <v>12</v>
      </c>
      <c r="D564">
        <v>25</v>
      </c>
      <c r="E564">
        <v>-50</v>
      </c>
      <c r="F564">
        <v>-3000000</v>
      </c>
      <c r="G564" s="13" t="s">
        <v>126</v>
      </c>
      <c r="J564" s="18">
        <v>-1250000</v>
      </c>
      <c r="K564" s="18">
        <v>-12.5</v>
      </c>
      <c r="AB564">
        <v>25</v>
      </c>
      <c r="AC564">
        <v>75</v>
      </c>
      <c r="AD564">
        <v>8</v>
      </c>
      <c r="AE564">
        <v>25</v>
      </c>
      <c r="AF564">
        <v>-12.5</v>
      </c>
      <c r="AG564">
        <v>-1250000</v>
      </c>
    </row>
    <row r="565" spans="1:33" x14ac:dyDescent="0.25">
      <c r="A565">
        <v>35</v>
      </c>
      <c r="B565">
        <v>75</v>
      </c>
      <c r="C565">
        <v>12</v>
      </c>
      <c r="D565">
        <v>22.5</v>
      </c>
      <c r="E565">
        <v>-50</v>
      </c>
      <c r="F565">
        <v>-2875000</v>
      </c>
      <c r="G565" s="13" t="s">
        <v>126</v>
      </c>
      <c r="J565" s="16">
        <v>-1750000</v>
      </c>
      <c r="K565" s="16">
        <v>-25</v>
      </c>
      <c r="AB565">
        <v>30</v>
      </c>
      <c r="AC565">
        <v>75</v>
      </c>
      <c r="AD565">
        <v>8</v>
      </c>
      <c r="AE565">
        <v>25</v>
      </c>
      <c r="AF565">
        <v>-25</v>
      </c>
      <c r="AG565">
        <v>-1750000</v>
      </c>
    </row>
    <row r="566" spans="1:33" x14ac:dyDescent="0.25">
      <c r="A566">
        <v>40</v>
      </c>
      <c r="B566">
        <v>75</v>
      </c>
      <c r="C566">
        <v>8</v>
      </c>
      <c r="D566">
        <v>25</v>
      </c>
      <c r="E566">
        <v>-50</v>
      </c>
      <c r="F566">
        <v>-2750000</v>
      </c>
      <c r="G566" s="13" t="s">
        <v>126</v>
      </c>
      <c r="J566" s="18">
        <v>-2250000</v>
      </c>
      <c r="K566" s="18">
        <v>-37.5</v>
      </c>
      <c r="AB566">
        <v>35</v>
      </c>
      <c r="AC566">
        <v>75</v>
      </c>
      <c r="AD566">
        <v>8</v>
      </c>
      <c r="AE566">
        <v>25</v>
      </c>
      <c r="AF566">
        <v>-37.5</v>
      </c>
      <c r="AG566">
        <v>-2250000</v>
      </c>
    </row>
    <row r="567" spans="1:33" x14ac:dyDescent="0.25">
      <c r="A567">
        <v>30</v>
      </c>
      <c r="B567">
        <v>70</v>
      </c>
      <c r="C567">
        <v>10</v>
      </c>
      <c r="D567">
        <v>25</v>
      </c>
      <c r="E567">
        <v>-50</v>
      </c>
      <c r="F567">
        <v>-2750000</v>
      </c>
      <c r="G567" s="13" t="s">
        <v>126</v>
      </c>
      <c r="J567" s="16">
        <v>-2750000</v>
      </c>
      <c r="K567" s="16">
        <v>-50</v>
      </c>
      <c r="AB567">
        <v>40</v>
      </c>
      <c r="AC567">
        <v>75</v>
      </c>
      <c r="AD567">
        <v>8</v>
      </c>
      <c r="AE567">
        <v>25</v>
      </c>
      <c r="AF567">
        <v>-50</v>
      </c>
      <c r="AG567">
        <v>-2750000</v>
      </c>
    </row>
    <row r="568" spans="1:33" x14ac:dyDescent="0.25">
      <c r="A568">
        <v>20</v>
      </c>
      <c r="B568">
        <v>65</v>
      </c>
      <c r="C568">
        <v>12</v>
      </c>
      <c r="D568">
        <v>25</v>
      </c>
      <c r="E568">
        <v>-50</v>
      </c>
      <c r="F568">
        <v>-2750000</v>
      </c>
      <c r="G568" s="13" t="s">
        <v>126</v>
      </c>
      <c r="J568" s="18">
        <v>-500000</v>
      </c>
      <c r="K568" s="18">
        <v>12.5</v>
      </c>
      <c r="AB568">
        <v>20</v>
      </c>
      <c r="AC568">
        <v>80</v>
      </c>
      <c r="AD568">
        <v>8</v>
      </c>
      <c r="AE568">
        <v>25</v>
      </c>
      <c r="AF568">
        <v>12.5</v>
      </c>
      <c r="AG568">
        <v>-500000</v>
      </c>
    </row>
    <row r="569" spans="1:33" x14ac:dyDescent="0.25">
      <c r="A569">
        <v>40</v>
      </c>
      <c r="B569">
        <v>75</v>
      </c>
      <c r="C569">
        <v>10</v>
      </c>
      <c r="D569">
        <v>22.5</v>
      </c>
      <c r="E569">
        <v>-50</v>
      </c>
      <c r="F569">
        <v>-2625000</v>
      </c>
      <c r="G569" s="13" t="s">
        <v>126</v>
      </c>
      <c r="J569" s="16">
        <v>-1000000</v>
      </c>
      <c r="K569" s="16">
        <v>0</v>
      </c>
      <c r="AB569">
        <v>25</v>
      </c>
      <c r="AC569">
        <v>80</v>
      </c>
      <c r="AD569">
        <v>8</v>
      </c>
      <c r="AE569">
        <v>25</v>
      </c>
      <c r="AF569">
        <v>0</v>
      </c>
      <c r="AG569">
        <v>-1000000</v>
      </c>
    </row>
    <row r="570" spans="1:33" x14ac:dyDescent="0.25">
      <c r="A570">
        <v>30</v>
      </c>
      <c r="B570">
        <v>70</v>
      </c>
      <c r="C570">
        <v>12</v>
      </c>
      <c r="D570">
        <v>22.5</v>
      </c>
      <c r="E570">
        <v>-50</v>
      </c>
      <c r="F570">
        <v>-2625000</v>
      </c>
      <c r="G570" s="13" t="s">
        <v>126</v>
      </c>
      <c r="J570" s="18">
        <v>-1500000</v>
      </c>
      <c r="K570" s="18">
        <v>-12.5</v>
      </c>
      <c r="AB570">
        <v>30</v>
      </c>
      <c r="AC570">
        <v>80</v>
      </c>
      <c r="AD570">
        <v>8</v>
      </c>
      <c r="AE570">
        <v>25</v>
      </c>
      <c r="AF570">
        <v>-12.5</v>
      </c>
      <c r="AG570">
        <v>-1500000</v>
      </c>
    </row>
    <row r="571" spans="1:33" x14ac:dyDescent="0.25">
      <c r="A571">
        <v>40</v>
      </c>
      <c r="B571">
        <v>75</v>
      </c>
      <c r="C571">
        <v>12</v>
      </c>
      <c r="D571">
        <v>20</v>
      </c>
      <c r="E571">
        <v>-50</v>
      </c>
      <c r="F571">
        <v>-2500000</v>
      </c>
      <c r="G571" s="13" t="s">
        <v>126</v>
      </c>
      <c r="J571" s="16">
        <v>-2000000</v>
      </c>
      <c r="K571" s="16">
        <v>-25</v>
      </c>
      <c r="AB571">
        <v>35</v>
      </c>
      <c r="AC571">
        <v>80</v>
      </c>
      <c r="AD571">
        <v>8</v>
      </c>
      <c r="AE571">
        <v>25</v>
      </c>
      <c r="AF571">
        <v>-25</v>
      </c>
      <c r="AG571">
        <v>-2000000</v>
      </c>
    </row>
    <row r="572" spans="1:33" x14ac:dyDescent="0.25">
      <c r="A572">
        <v>35</v>
      </c>
      <c r="B572">
        <v>70</v>
      </c>
      <c r="C572">
        <v>8</v>
      </c>
      <c r="D572">
        <v>25</v>
      </c>
      <c r="E572">
        <v>-50</v>
      </c>
      <c r="F572">
        <v>-2500000</v>
      </c>
      <c r="G572" s="13" t="s">
        <v>126</v>
      </c>
      <c r="J572" s="18">
        <v>-2500000</v>
      </c>
      <c r="K572" s="18">
        <v>-37.5</v>
      </c>
      <c r="AB572">
        <v>40</v>
      </c>
      <c r="AC572">
        <v>80</v>
      </c>
      <c r="AD572">
        <v>8</v>
      </c>
      <c r="AE572">
        <v>25</v>
      </c>
      <c r="AF572">
        <v>-37.5</v>
      </c>
      <c r="AG572">
        <v>-2500000</v>
      </c>
    </row>
    <row r="573" spans="1:33" x14ac:dyDescent="0.25">
      <c r="A573">
        <v>25</v>
      </c>
      <c r="B573">
        <v>65</v>
      </c>
      <c r="C573">
        <v>10</v>
      </c>
      <c r="D573">
        <v>25</v>
      </c>
      <c r="E573">
        <v>-50</v>
      </c>
      <c r="F573">
        <v>-2500000</v>
      </c>
      <c r="G573" s="13" t="s">
        <v>126</v>
      </c>
      <c r="J573" s="16">
        <v>-250000</v>
      </c>
      <c r="K573" s="16">
        <v>25</v>
      </c>
      <c r="AB573">
        <v>20</v>
      </c>
      <c r="AC573">
        <v>85</v>
      </c>
      <c r="AD573">
        <v>8</v>
      </c>
      <c r="AE573">
        <v>25</v>
      </c>
      <c r="AF573">
        <v>25</v>
      </c>
      <c r="AG573">
        <v>-250000</v>
      </c>
    </row>
    <row r="574" spans="1:33" x14ac:dyDescent="0.25">
      <c r="A574">
        <v>35</v>
      </c>
      <c r="B574">
        <v>70</v>
      </c>
      <c r="C574">
        <v>10</v>
      </c>
      <c r="D574">
        <v>22.5</v>
      </c>
      <c r="E574">
        <v>-50</v>
      </c>
      <c r="F574">
        <v>-2375000</v>
      </c>
      <c r="G574" s="13" t="s">
        <v>126</v>
      </c>
      <c r="J574" s="18">
        <v>-750000</v>
      </c>
      <c r="K574" s="18">
        <v>12.5</v>
      </c>
      <c r="AB574">
        <v>25</v>
      </c>
      <c r="AC574">
        <v>85</v>
      </c>
      <c r="AD574">
        <v>8</v>
      </c>
      <c r="AE574">
        <v>25</v>
      </c>
      <c r="AF574">
        <v>12.5</v>
      </c>
      <c r="AG574">
        <v>-750000</v>
      </c>
    </row>
    <row r="575" spans="1:33" x14ac:dyDescent="0.25">
      <c r="A575">
        <v>25</v>
      </c>
      <c r="B575">
        <v>65</v>
      </c>
      <c r="C575">
        <v>12</v>
      </c>
      <c r="D575">
        <v>22.5</v>
      </c>
      <c r="E575">
        <v>-50</v>
      </c>
      <c r="F575">
        <v>-2375000</v>
      </c>
      <c r="G575" s="13" t="s">
        <v>126</v>
      </c>
      <c r="J575" s="16">
        <v>-1250000</v>
      </c>
      <c r="K575" s="16">
        <v>0</v>
      </c>
      <c r="AB575">
        <v>30</v>
      </c>
      <c r="AC575">
        <v>85</v>
      </c>
      <c r="AD575">
        <v>8</v>
      </c>
      <c r="AE575">
        <v>25</v>
      </c>
      <c r="AF575">
        <v>0</v>
      </c>
      <c r="AG575">
        <v>-1250000</v>
      </c>
    </row>
    <row r="576" spans="1:33" x14ac:dyDescent="0.25">
      <c r="A576">
        <v>35</v>
      </c>
      <c r="B576">
        <v>70</v>
      </c>
      <c r="C576">
        <v>12</v>
      </c>
      <c r="D576">
        <v>20</v>
      </c>
      <c r="E576">
        <v>-50</v>
      </c>
      <c r="F576">
        <v>-2250000</v>
      </c>
      <c r="G576" s="13" t="s">
        <v>126</v>
      </c>
      <c r="J576" s="18">
        <v>-1750000</v>
      </c>
      <c r="K576" s="18">
        <v>-12.5</v>
      </c>
      <c r="AB576">
        <v>35</v>
      </c>
      <c r="AC576">
        <v>85</v>
      </c>
      <c r="AD576">
        <v>8</v>
      </c>
      <c r="AE576">
        <v>25</v>
      </c>
      <c r="AF576">
        <v>-12.5</v>
      </c>
      <c r="AG576">
        <v>-1750000</v>
      </c>
    </row>
    <row r="577" spans="1:33" x14ac:dyDescent="0.25">
      <c r="A577">
        <v>40</v>
      </c>
      <c r="B577">
        <v>70</v>
      </c>
      <c r="C577">
        <v>6</v>
      </c>
      <c r="D577">
        <v>25</v>
      </c>
      <c r="E577">
        <v>-50</v>
      </c>
      <c r="F577">
        <v>-2250000</v>
      </c>
      <c r="G577" s="13" t="s">
        <v>126</v>
      </c>
      <c r="J577" s="16">
        <v>-2250000</v>
      </c>
      <c r="K577" s="16">
        <v>-25</v>
      </c>
      <c r="AB577">
        <v>40</v>
      </c>
      <c r="AC577">
        <v>85</v>
      </c>
      <c r="AD577">
        <v>8</v>
      </c>
      <c r="AE577">
        <v>25</v>
      </c>
      <c r="AF577">
        <v>-25</v>
      </c>
      <c r="AG577">
        <v>-2250000</v>
      </c>
    </row>
    <row r="578" spans="1:33" x14ac:dyDescent="0.25">
      <c r="A578">
        <v>30</v>
      </c>
      <c r="B578">
        <v>65</v>
      </c>
      <c r="C578">
        <v>8</v>
      </c>
      <c r="D578">
        <v>25</v>
      </c>
      <c r="E578">
        <v>-50</v>
      </c>
      <c r="F578">
        <v>-2250000</v>
      </c>
      <c r="G578" s="13" t="s">
        <v>126</v>
      </c>
      <c r="J578" s="18">
        <v>-2000000</v>
      </c>
      <c r="K578" s="18">
        <v>-37.5</v>
      </c>
      <c r="AB578">
        <v>20</v>
      </c>
      <c r="AC578">
        <v>65</v>
      </c>
      <c r="AD578">
        <v>10</v>
      </c>
      <c r="AE578">
        <v>25</v>
      </c>
      <c r="AF578">
        <v>-37.5</v>
      </c>
      <c r="AG578">
        <v>-2000000</v>
      </c>
    </row>
    <row r="579" spans="1:33" x14ac:dyDescent="0.25">
      <c r="A579">
        <v>40</v>
      </c>
      <c r="B579">
        <v>70</v>
      </c>
      <c r="C579">
        <v>8</v>
      </c>
      <c r="D579">
        <v>22.5</v>
      </c>
      <c r="E579">
        <v>-50</v>
      </c>
      <c r="F579">
        <v>-2125000</v>
      </c>
      <c r="G579" s="13" t="s">
        <v>126</v>
      </c>
      <c r="J579" s="16">
        <v>-2500000</v>
      </c>
      <c r="K579" s="16">
        <v>-50</v>
      </c>
      <c r="AB579">
        <v>25</v>
      </c>
      <c r="AC579">
        <v>65</v>
      </c>
      <c r="AD579">
        <v>10</v>
      </c>
      <c r="AE579">
        <v>25</v>
      </c>
      <c r="AF579">
        <v>-50</v>
      </c>
      <c r="AG579">
        <v>-2500000</v>
      </c>
    </row>
    <row r="580" spans="1:33" x14ac:dyDescent="0.25">
      <c r="A580">
        <v>30</v>
      </c>
      <c r="B580">
        <v>65</v>
      </c>
      <c r="C580">
        <v>10</v>
      </c>
      <c r="D580">
        <v>22.5</v>
      </c>
      <c r="E580">
        <v>-50</v>
      </c>
      <c r="F580">
        <v>-2125000</v>
      </c>
      <c r="G580" s="13" t="s">
        <v>126</v>
      </c>
      <c r="J580" s="18">
        <v>-3000000</v>
      </c>
      <c r="K580" s="18">
        <v>-62.5</v>
      </c>
      <c r="AB580">
        <v>30</v>
      </c>
      <c r="AC580">
        <v>65</v>
      </c>
      <c r="AD580">
        <v>10</v>
      </c>
      <c r="AE580">
        <v>25</v>
      </c>
      <c r="AF580">
        <v>-62.5</v>
      </c>
      <c r="AG580">
        <v>-3000000</v>
      </c>
    </row>
    <row r="581" spans="1:33" x14ac:dyDescent="0.25">
      <c r="A581">
        <v>40</v>
      </c>
      <c r="B581">
        <v>70</v>
      </c>
      <c r="C581">
        <v>10</v>
      </c>
      <c r="D581">
        <v>20</v>
      </c>
      <c r="E581">
        <v>-50</v>
      </c>
      <c r="F581">
        <v>-2000000</v>
      </c>
      <c r="G581" s="13" t="s">
        <v>126</v>
      </c>
      <c r="J581" s="16">
        <v>-3500000</v>
      </c>
      <c r="K581" s="16">
        <v>-75</v>
      </c>
      <c r="AB581">
        <v>35</v>
      </c>
      <c r="AC581">
        <v>65</v>
      </c>
      <c r="AD581">
        <v>10</v>
      </c>
      <c r="AE581">
        <v>25</v>
      </c>
      <c r="AF581">
        <v>-75</v>
      </c>
      <c r="AG581">
        <v>-3500000</v>
      </c>
    </row>
    <row r="582" spans="1:33" x14ac:dyDescent="0.25">
      <c r="A582">
        <v>30</v>
      </c>
      <c r="B582">
        <v>65</v>
      </c>
      <c r="C582">
        <v>12</v>
      </c>
      <c r="D582">
        <v>20</v>
      </c>
      <c r="E582">
        <v>-50</v>
      </c>
      <c r="F582">
        <v>-2000000</v>
      </c>
      <c r="G582" s="13" t="s">
        <v>126</v>
      </c>
      <c r="J582" s="18">
        <v>-4000000</v>
      </c>
      <c r="K582" s="18">
        <v>-87.5</v>
      </c>
      <c r="AB582">
        <v>40</v>
      </c>
      <c r="AC582">
        <v>65</v>
      </c>
      <c r="AD582">
        <v>10</v>
      </c>
      <c r="AE582">
        <v>25</v>
      </c>
      <c r="AF582">
        <v>-87.5</v>
      </c>
      <c r="AG582">
        <v>-4000000</v>
      </c>
    </row>
    <row r="583" spans="1:33" x14ac:dyDescent="0.25">
      <c r="A583">
        <v>35</v>
      </c>
      <c r="B583">
        <v>65</v>
      </c>
      <c r="C583">
        <v>6</v>
      </c>
      <c r="D583">
        <v>25</v>
      </c>
      <c r="E583">
        <v>-50</v>
      </c>
      <c r="F583">
        <v>-2000000</v>
      </c>
      <c r="G583" s="13" t="s">
        <v>126</v>
      </c>
      <c r="J583" s="16">
        <v>-1750000</v>
      </c>
      <c r="K583" s="16">
        <v>-25</v>
      </c>
      <c r="AB583">
        <v>20</v>
      </c>
      <c r="AC583">
        <v>70</v>
      </c>
      <c r="AD583">
        <v>10</v>
      </c>
      <c r="AE583">
        <v>25</v>
      </c>
      <c r="AF583">
        <v>-25</v>
      </c>
      <c r="AG583">
        <v>-1750000</v>
      </c>
    </row>
    <row r="584" spans="1:33" x14ac:dyDescent="0.25">
      <c r="A584">
        <v>40</v>
      </c>
      <c r="B584">
        <v>70</v>
      </c>
      <c r="C584">
        <v>12</v>
      </c>
      <c r="D584">
        <v>17.5</v>
      </c>
      <c r="E584">
        <v>-50</v>
      </c>
      <c r="F584">
        <v>-1875000</v>
      </c>
      <c r="G584" s="13" t="s">
        <v>126</v>
      </c>
      <c r="J584" s="18">
        <v>-2250000</v>
      </c>
      <c r="K584" s="18">
        <v>-37.5</v>
      </c>
      <c r="AB584">
        <v>25</v>
      </c>
      <c r="AC584">
        <v>70</v>
      </c>
      <c r="AD584">
        <v>10</v>
      </c>
      <c r="AE584">
        <v>25</v>
      </c>
      <c r="AF584">
        <v>-37.5</v>
      </c>
      <c r="AG584">
        <v>-2250000</v>
      </c>
    </row>
    <row r="585" spans="1:33" x14ac:dyDescent="0.25">
      <c r="A585">
        <v>35</v>
      </c>
      <c r="B585">
        <v>65</v>
      </c>
      <c r="C585">
        <v>8</v>
      </c>
      <c r="D585">
        <v>22.5</v>
      </c>
      <c r="E585">
        <v>-50</v>
      </c>
      <c r="F585">
        <v>-1875000</v>
      </c>
      <c r="G585" s="13" t="s">
        <v>126</v>
      </c>
      <c r="J585" s="16">
        <v>-2750000</v>
      </c>
      <c r="K585" s="16">
        <v>-50</v>
      </c>
      <c r="AB585">
        <v>30</v>
      </c>
      <c r="AC585">
        <v>70</v>
      </c>
      <c r="AD585">
        <v>10</v>
      </c>
      <c r="AE585">
        <v>25</v>
      </c>
      <c r="AF585">
        <v>-50</v>
      </c>
      <c r="AG585">
        <v>-2750000</v>
      </c>
    </row>
    <row r="586" spans="1:33" x14ac:dyDescent="0.25">
      <c r="A586">
        <v>35</v>
      </c>
      <c r="B586">
        <v>65</v>
      </c>
      <c r="C586">
        <v>10</v>
      </c>
      <c r="D586">
        <v>20</v>
      </c>
      <c r="E586">
        <v>-50</v>
      </c>
      <c r="F586">
        <v>-1750000</v>
      </c>
      <c r="G586" s="13" t="s">
        <v>126</v>
      </c>
      <c r="J586" s="18">
        <v>-3250000</v>
      </c>
      <c r="K586" s="18">
        <v>-62.5</v>
      </c>
      <c r="AB586">
        <v>35</v>
      </c>
      <c r="AC586">
        <v>70</v>
      </c>
      <c r="AD586">
        <v>10</v>
      </c>
      <c r="AE586">
        <v>25</v>
      </c>
      <c r="AF586">
        <v>-62.5</v>
      </c>
      <c r="AG586">
        <v>-3250000</v>
      </c>
    </row>
    <row r="587" spans="1:33" x14ac:dyDescent="0.25">
      <c r="A587">
        <v>40</v>
      </c>
      <c r="B587">
        <v>65</v>
      </c>
      <c r="C587">
        <v>4</v>
      </c>
      <c r="D587">
        <v>25</v>
      </c>
      <c r="E587">
        <v>-50</v>
      </c>
      <c r="F587">
        <v>-1750000</v>
      </c>
      <c r="G587" s="13" t="s">
        <v>126</v>
      </c>
      <c r="J587" s="16">
        <v>-3750000</v>
      </c>
      <c r="K587" s="16">
        <v>-75</v>
      </c>
      <c r="AB587">
        <v>40</v>
      </c>
      <c r="AC587">
        <v>70</v>
      </c>
      <c r="AD587">
        <v>10</v>
      </c>
      <c r="AE587">
        <v>25</v>
      </c>
      <c r="AF587">
        <v>-75</v>
      </c>
      <c r="AG587">
        <v>-3750000</v>
      </c>
    </row>
    <row r="588" spans="1:33" x14ac:dyDescent="0.25">
      <c r="A588">
        <v>35</v>
      </c>
      <c r="B588">
        <v>65</v>
      </c>
      <c r="C588">
        <v>12</v>
      </c>
      <c r="D588">
        <v>17.5</v>
      </c>
      <c r="E588">
        <v>-50</v>
      </c>
      <c r="F588">
        <v>-1625000</v>
      </c>
      <c r="G588" s="13" t="s">
        <v>126</v>
      </c>
      <c r="J588" s="18">
        <v>-1500000</v>
      </c>
      <c r="K588" s="18">
        <v>-12.5</v>
      </c>
      <c r="AB588">
        <v>20</v>
      </c>
      <c r="AC588">
        <v>75</v>
      </c>
      <c r="AD588">
        <v>10</v>
      </c>
      <c r="AE588">
        <v>25</v>
      </c>
      <c r="AF588">
        <v>-12.5</v>
      </c>
      <c r="AG588">
        <v>-1500000</v>
      </c>
    </row>
    <row r="589" spans="1:33" x14ac:dyDescent="0.25">
      <c r="A589">
        <v>40</v>
      </c>
      <c r="B589">
        <v>65</v>
      </c>
      <c r="C589">
        <v>6</v>
      </c>
      <c r="D589">
        <v>22.5</v>
      </c>
      <c r="E589">
        <v>-50</v>
      </c>
      <c r="F589">
        <v>-1625000</v>
      </c>
      <c r="G589" s="13" t="s">
        <v>126</v>
      </c>
      <c r="J589" s="16">
        <v>-2000000</v>
      </c>
      <c r="K589" s="16">
        <v>-25</v>
      </c>
      <c r="AB589">
        <v>25</v>
      </c>
      <c r="AC589">
        <v>75</v>
      </c>
      <c r="AD589">
        <v>10</v>
      </c>
      <c r="AE589">
        <v>25</v>
      </c>
      <c r="AF589">
        <v>-25</v>
      </c>
      <c r="AG589">
        <v>-2000000</v>
      </c>
    </row>
    <row r="590" spans="1:33" x14ac:dyDescent="0.25">
      <c r="A590">
        <v>40</v>
      </c>
      <c r="B590">
        <v>65</v>
      </c>
      <c r="C590">
        <v>8</v>
      </c>
      <c r="D590">
        <v>20</v>
      </c>
      <c r="E590">
        <v>-50</v>
      </c>
      <c r="F590">
        <v>-1500000</v>
      </c>
      <c r="G590" s="13" t="s">
        <v>126</v>
      </c>
      <c r="J590" s="18">
        <v>-2500000</v>
      </c>
      <c r="K590" s="18">
        <v>-37.5</v>
      </c>
      <c r="AB590">
        <v>30</v>
      </c>
      <c r="AC590">
        <v>75</v>
      </c>
      <c r="AD590">
        <v>10</v>
      </c>
      <c r="AE590">
        <v>25</v>
      </c>
      <c r="AF590">
        <v>-37.5</v>
      </c>
      <c r="AG590">
        <v>-2500000</v>
      </c>
    </row>
    <row r="591" spans="1:33" x14ac:dyDescent="0.25">
      <c r="A591">
        <v>40</v>
      </c>
      <c r="B591">
        <v>65</v>
      </c>
      <c r="C591">
        <v>10</v>
      </c>
      <c r="D591">
        <v>17.5</v>
      </c>
      <c r="E591">
        <v>-50</v>
      </c>
      <c r="F591">
        <v>-1375000</v>
      </c>
      <c r="G591" s="13" t="s">
        <v>126</v>
      </c>
      <c r="J591" s="16">
        <v>-3000000</v>
      </c>
      <c r="K591" s="16">
        <v>-50</v>
      </c>
      <c r="AB591">
        <v>35</v>
      </c>
      <c r="AC591">
        <v>75</v>
      </c>
      <c r="AD591">
        <v>10</v>
      </c>
      <c r="AE591">
        <v>25</v>
      </c>
      <c r="AF591">
        <v>-50</v>
      </c>
      <c r="AG591">
        <v>-3000000</v>
      </c>
    </row>
    <row r="592" spans="1:33" x14ac:dyDescent="0.25">
      <c r="A592">
        <v>40</v>
      </c>
      <c r="B592">
        <v>65</v>
      </c>
      <c r="C592">
        <v>12</v>
      </c>
      <c r="D592">
        <v>15</v>
      </c>
      <c r="E592">
        <v>-50</v>
      </c>
      <c r="F592">
        <v>-1250000</v>
      </c>
      <c r="G592" s="13" t="s">
        <v>126</v>
      </c>
      <c r="J592" s="18">
        <v>-3500000</v>
      </c>
      <c r="K592" s="18">
        <v>-62.5</v>
      </c>
      <c r="AB592">
        <v>40</v>
      </c>
      <c r="AC592">
        <v>75</v>
      </c>
      <c r="AD592">
        <v>10</v>
      </c>
      <c r="AE592">
        <v>25</v>
      </c>
      <c r="AF592">
        <v>-62.5</v>
      </c>
      <c r="AG592">
        <v>-3500000</v>
      </c>
    </row>
    <row r="593" spans="1:33" x14ac:dyDescent="0.25">
      <c r="A593">
        <v>40</v>
      </c>
      <c r="B593">
        <v>80</v>
      </c>
      <c r="C593">
        <v>12</v>
      </c>
      <c r="D593">
        <v>25</v>
      </c>
      <c r="E593">
        <v>-62.5</v>
      </c>
      <c r="F593">
        <v>-4000000</v>
      </c>
      <c r="G593" s="13" t="s">
        <v>126</v>
      </c>
      <c r="J593" s="16">
        <v>-1250000</v>
      </c>
      <c r="K593" s="16">
        <v>0</v>
      </c>
      <c r="AB593">
        <v>20</v>
      </c>
      <c r="AC593">
        <v>80</v>
      </c>
      <c r="AD593">
        <v>10</v>
      </c>
      <c r="AE593">
        <v>25</v>
      </c>
      <c r="AF593">
        <v>0</v>
      </c>
      <c r="AG593">
        <v>-1250000</v>
      </c>
    </row>
    <row r="594" spans="1:33" x14ac:dyDescent="0.25">
      <c r="A594">
        <v>35</v>
      </c>
      <c r="B594">
        <v>75</v>
      </c>
      <c r="C594">
        <v>12</v>
      </c>
      <c r="D594">
        <v>25</v>
      </c>
      <c r="E594">
        <v>-62.5</v>
      </c>
      <c r="F594">
        <v>-3750000</v>
      </c>
      <c r="G594" s="13" t="s">
        <v>126</v>
      </c>
      <c r="J594" s="18">
        <v>-1750000</v>
      </c>
      <c r="K594" s="18">
        <v>-12.5</v>
      </c>
      <c r="AB594">
        <v>25</v>
      </c>
      <c r="AC594">
        <v>80</v>
      </c>
      <c r="AD594">
        <v>10</v>
      </c>
      <c r="AE594">
        <v>25</v>
      </c>
      <c r="AF594">
        <v>-12.5</v>
      </c>
      <c r="AG594">
        <v>-1750000</v>
      </c>
    </row>
    <row r="595" spans="1:33" x14ac:dyDescent="0.25">
      <c r="A595">
        <v>40</v>
      </c>
      <c r="B595">
        <v>75</v>
      </c>
      <c r="C595">
        <v>10</v>
      </c>
      <c r="D595">
        <v>25</v>
      </c>
      <c r="E595">
        <v>-62.5</v>
      </c>
      <c r="F595">
        <v>-3500000</v>
      </c>
      <c r="G595" s="13" t="s">
        <v>126</v>
      </c>
      <c r="J595" s="16">
        <v>-2250000</v>
      </c>
      <c r="K595" s="16">
        <v>-25</v>
      </c>
      <c r="AB595">
        <v>30</v>
      </c>
      <c r="AC595">
        <v>80</v>
      </c>
      <c r="AD595">
        <v>10</v>
      </c>
      <c r="AE595">
        <v>25</v>
      </c>
      <c r="AF595">
        <v>-25</v>
      </c>
      <c r="AG595">
        <v>-2250000</v>
      </c>
    </row>
    <row r="596" spans="1:33" x14ac:dyDescent="0.25">
      <c r="A596">
        <v>30</v>
      </c>
      <c r="B596">
        <v>70</v>
      </c>
      <c r="C596">
        <v>12</v>
      </c>
      <c r="D596">
        <v>25</v>
      </c>
      <c r="E596">
        <v>-62.5</v>
      </c>
      <c r="F596">
        <v>-3500000</v>
      </c>
      <c r="G596" s="13" t="s">
        <v>126</v>
      </c>
      <c r="J596" s="18">
        <v>-2750000</v>
      </c>
      <c r="K596" s="18">
        <v>-37.5</v>
      </c>
      <c r="AB596">
        <v>35</v>
      </c>
      <c r="AC596">
        <v>80</v>
      </c>
      <c r="AD596">
        <v>10</v>
      </c>
      <c r="AE596">
        <v>25</v>
      </c>
      <c r="AF596">
        <v>-37.5</v>
      </c>
      <c r="AG596">
        <v>-2750000</v>
      </c>
    </row>
    <row r="597" spans="1:33" x14ac:dyDescent="0.25">
      <c r="A597">
        <v>40</v>
      </c>
      <c r="B597">
        <v>75</v>
      </c>
      <c r="C597">
        <v>12</v>
      </c>
      <c r="D597">
        <v>22.5</v>
      </c>
      <c r="E597">
        <v>-62.5</v>
      </c>
      <c r="F597">
        <v>-3375000</v>
      </c>
      <c r="G597" s="13" t="s">
        <v>126</v>
      </c>
      <c r="J597" s="16">
        <v>-3250000</v>
      </c>
      <c r="K597" s="16">
        <v>-50</v>
      </c>
      <c r="AB597">
        <v>40</v>
      </c>
      <c r="AC597">
        <v>80</v>
      </c>
      <c r="AD597">
        <v>10</v>
      </c>
      <c r="AE597">
        <v>25</v>
      </c>
      <c r="AF597">
        <v>-50</v>
      </c>
      <c r="AG597">
        <v>-3250000</v>
      </c>
    </row>
    <row r="598" spans="1:33" x14ac:dyDescent="0.25">
      <c r="A598">
        <v>35</v>
      </c>
      <c r="B598">
        <v>70</v>
      </c>
      <c r="C598">
        <v>10</v>
      </c>
      <c r="D598">
        <v>25</v>
      </c>
      <c r="E598">
        <v>-62.5</v>
      </c>
      <c r="F598">
        <v>-3250000</v>
      </c>
      <c r="G598" s="13" t="s">
        <v>126</v>
      </c>
      <c r="J598" s="18">
        <v>-1000000</v>
      </c>
      <c r="K598" s="18">
        <v>12.5</v>
      </c>
      <c r="AB598">
        <v>20</v>
      </c>
      <c r="AC598">
        <v>85</v>
      </c>
      <c r="AD598">
        <v>10</v>
      </c>
      <c r="AE598">
        <v>25</v>
      </c>
      <c r="AF598">
        <v>12.5</v>
      </c>
      <c r="AG598">
        <v>-1000000</v>
      </c>
    </row>
    <row r="599" spans="1:33" x14ac:dyDescent="0.25">
      <c r="A599">
        <v>25</v>
      </c>
      <c r="B599">
        <v>65</v>
      </c>
      <c r="C599">
        <v>12</v>
      </c>
      <c r="D599">
        <v>25</v>
      </c>
      <c r="E599">
        <v>-62.5</v>
      </c>
      <c r="F599">
        <v>-3250000</v>
      </c>
      <c r="G599" s="13" t="s">
        <v>126</v>
      </c>
      <c r="J599" s="16">
        <v>-1500000</v>
      </c>
      <c r="K599" s="16">
        <v>0</v>
      </c>
      <c r="AB599">
        <v>25</v>
      </c>
      <c r="AC599">
        <v>85</v>
      </c>
      <c r="AD599">
        <v>10</v>
      </c>
      <c r="AE599">
        <v>25</v>
      </c>
      <c r="AF599">
        <v>0</v>
      </c>
      <c r="AG599">
        <v>-1500000</v>
      </c>
    </row>
    <row r="600" spans="1:33" x14ac:dyDescent="0.25">
      <c r="A600">
        <v>35</v>
      </c>
      <c r="B600">
        <v>70</v>
      </c>
      <c r="C600">
        <v>12</v>
      </c>
      <c r="D600">
        <v>22.5</v>
      </c>
      <c r="E600">
        <v>-62.5</v>
      </c>
      <c r="F600">
        <v>-3125000</v>
      </c>
      <c r="G600" s="13" t="s">
        <v>126</v>
      </c>
      <c r="J600" s="18">
        <v>-2000000</v>
      </c>
      <c r="K600" s="18">
        <v>-12.5</v>
      </c>
      <c r="AB600">
        <v>30</v>
      </c>
      <c r="AC600">
        <v>85</v>
      </c>
      <c r="AD600">
        <v>10</v>
      </c>
      <c r="AE600">
        <v>25</v>
      </c>
      <c r="AF600">
        <v>-12.5</v>
      </c>
      <c r="AG600">
        <v>-2000000</v>
      </c>
    </row>
    <row r="601" spans="1:33" x14ac:dyDescent="0.25">
      <c r="A601">
        <v>40</v>
      </c>
      <c r="B601">
        <v>70</v>
      </c>
      <c r="C601">
        <v>8</v>
      </c>
      <c r="D601">
        <v>25</v>
      </c>
      <c r="E601">
        <v>-62.5</v>
      </c>
      <c r="F601">
        <v>-3000000</v>
      </c>
      <c r="G601" s="13" t="s">
        <v>126</v>
      </c>
      <c r="J601" s="16">
        <v>-2500000</v>
      </c>
      <c r="K601" s="16">
        <v>-25</v>
      </c>
      <c r="AB601">
        <v>35</v>
      </c>
      <c r="AC601">
        <v>85</v>
      </c>
      <c r="AD601">
        <v>10</v>
      </c>
      <c r="AE601">
        <v>25</v>
      </c>
      <c r="AF601">
        <v>-25</v>
      </c>
      <c r="AG601">
        <v>-2500000</v>
      </c>
    </row>
    <row r="602" spans="1:33" x14ac:dyDescent="0.25">
      <c r="A602">
        <v>30</v>
      </c>
      <c r="B602">
        <v>65</v>
      </c>
      <c r="C602">
        <v>10</v>
      </c>
      <c r="D602">
        <v>25</v>
      </c>
      <c r="E602">
        <v>-62.5</v>
      </c>
      <c r="F602">
        <v>-3000000</v>
      </c>
      <c r="G602" s="13" t="s">
        <v>126</v>
      </c>
      <c r="J602" s="18">
        <v>-3000000</v>
      </c>
      <c r="K602" s="18">
        <v>-37.5</v>
      </c>
      <c r="AB602">
        <v>40</v>
      </c>
      <c r="AC602">
        <v>85</v>
      </c>
      <c r="AD602">
        <v>10</v>
      </c>
      <c r="AE602">
        <v>25</v>
      </c>
      <c r="AF602">
        <v>-37.5</v>
      </c>
      <c r="AG602">
        <v>-3000000</v>
      </c>
    </row>
    <row r="603" spans="1:33" x14ac:dyDescent="0.25">
      <c r="A603">
        <v>40</v>
      </c>
      <c r="B603">
        <v>70</v>
      </c>
      <c r="C603">
        <v>10</v>
      </c>
      <c r="D603">
        <v>22.5</v>
      </c>
      <c r="E603">
        <v>-62.5</v>
      </c>
      <c r="F603">
        <v>-2875000</v>
      </c>
      <c r="G603" s="13" t="s">
        <v>126</v>
      </c>
      <c r="J603" s="16">
        <v>-2750000</v>
      </c>
      <c r="K603" s="16">
        <v>-50</v>
      </c>
      <c r="AB603">
        <v>20</v>
      </c>
      <c r="AC603">
        <v>65</v>
      </c>
      <c r="AD603">
        <v>12</v>
      </c>
      <c r="AE603">
        <v>25</v>
      </c>
      <c r="AF603">
        <v>-50</v>
      </c>
      <c r="AG603">
        <v>-2750000</v>
      </c>
    </row>
    <row r="604" spans="1:33" x14ac:dyDescent="0.25">
      <c r="A604">
        <v>30</v>
      </c>
      <c r="B604">
        <v>65</v>
      </c>
      <c r="C604">
        <v>12</v>
      </c>
      <c r="D604">
        <v>22.5</v>
      </c>
      <c r="E604">
        <v>-62.5</v>
      </c>
      <c r="F604">
        <v>-2875000</v>
      </c>
      <c r="G604" s="13" t="s">
        <v>126</v>
      </c>
      <c r="J604" s="18">
        <v>-3250000</v>
      </c>
      <c r="K604" s="18">
        <v>-62.5</v>
      </c>
      <c r="AB604">
        <v>25</v>
      </c>
      <c r="AC604">
        <v>65</v>
      </c>
      <c r="AD604">
        <v>12</v>
      </c>
      <c r="AE604">
        <v>25</v>
      </c>
      <c r="AF604">
        <v>-62.5</v>
      </c>
      <c r="AG604">
        <v>-3250000</v>
      </c>
    </row>
    <row r="605" spans="1:33" x14ac:dyDescent="0.25">
      <c r="A605">
        <v>40</v>
      </c>
      <c r="B605">
        <v>70</v>
      </c>
      <c r="C605">
        <v>12</v>
      </c>
      <c r="D605">
        <v>20</v>
      </c>
      <c r="E605">
        <v>-62.5</v>
      </c>
      <c r="F605">
        <v>-2750000</v>
      </c>
      <c r="G605" s="13" t="s">
        <v>126</v>
      </c>
      <c r="J605" s="16">
        <v>-3750000</v>
      </c>
      <c r="K605" s="16">
        <v>-75</v>
      </c>
      <c r="AB605">
        <v>30</v>
      </c>
      <c r="AC605">
        <v>65</v>
      </c>
      <c r="AD605">
        <v>12</v>
      </c>
      <c r="AE605">
        <v>25</v>
      </c>
      <c r="AF605">
        <v>-75</v>
      </c>
      <c r="AG605">
        <v>-3750000</v>
      </c>
    </row>
    <row r="606" spans="1:33" x14ac:dyDescent="0.25">
      <c r="A606">
        <v>35</v>
      </c>
      <c r="B606">
        <v>65</v>
      </c>
      <c r="C606">
        <v>8</v>
      </c>
      <c r="D606">
        <v>25</v>
      </c>
      <c r="E606">
        <v>-62.5</v>
      </c>
      <c r="F606">
        <v>-2750000</v>
      </c>
      <c r="G606" s="13" t="s">
        <v>126</v>
      </c>
      <c r="J606" s="18">
        <v>-4250000</v>
      </c>
      <c r="K606" s="18">
        <v>-87.5</v>
      </c>
      <c r="AB606">
        <v>35</v>
      </c>
      <c r="AC606">
        <v>65</v>
      </c>
      <c r="AD606">
        <v>12</v>
      </c>
      <c r="AE606">
        <v>25</v>
      </c>
      <c r="AF606">
        <v>-87.5</v>
      </c>
      <c r="AG606">
        <v>-4250000</v>
      </c>
    </row>
    <row r="607" spans="1:33" x14ac:dyDescent="0.25">
      <c r="A607">
        <v>35</v>
      </c>
      <c r="B607">
        <v>65</v>
      </c>
      <c r="C607">
        <v>10</v>
      </c>
      <c r="D607">
        <v>22.5</v>
      </c>
      <c r="E607">
        <v>-62.5</v>
      </c>
      <c r="F607">
        <v>-2625000</v>
      </c>
      <c r="G607" s="13" t="s">
        <v>126</v>
      </c>
      <c r="J607" s="16">
        <v>-4750000</v>
      </c>
      <c r="K607" s="16">
        <v>-100</v>
      </c>
      <c r="AB607">
        <v>40</v>
      </c>
      <c r="AC607">
        <v>65</v>
      </c>
      <c r="AD607">
        <v>12</v>
      </c>
      <c r="AE607">
        <v>25</v>
      </c>
      <c r="AF607">
        <v>-100</v>
      </c>
      <c r="AG607">
        <v>-4750000</v>
      </c>
    </row>
    <row r="608" spans="1:33" x14ac:dyDescent="0.25">
      <c r="A608">
        <v>35</v>
      </c>
      <c r="B608">
        <v>65</v>
      </c>
      <c r="C608">
        <v>12</v>
      </c>
      <c r="D608">
        <v>20</v>
      </c>
      <c r="E608">
        <v>-62.5</v>
      </c>
      <c r="F608">
        <v>-2500000</v>
      </c>
      <c r="G608" s="13" t="s">
        <v>126</v>
      </c>
      <c r="J608" s="18">
        <v>-2500000</v>
      </c>
      <c r="K608" s="18">
        <v>-37.5</v>
      </c>
      <c r="AB608">
        <v>20</v>
      </c>
      <c r="AC608">
        <v>70</v>
      </c>
      <c r="AD608">
        <v>12</v>
      </c>
      <c r="AE608">
        <v>25</v>
      </c>
      <c r="AF608">
        <v>-37.5</v>
      </c>
      <c r="AG608">
        <v>-2500000</v>
      </c>
    </row>
    <row r="609" spans="1:33" x14ac:dyDescent="0.25">
      <c r="A609">
        <v>40</v>
      </c>
      <c r="B609">
        <v>65</v>
      </c>
      <c r="C609">
        <v>6</v>
      </c>
      <c r="D609">
        <v>25</v>
      </c>
      <c r="E609">
        <v>-62.5</v>
      </c>
      <c r="F609">
        <v>-2500000</v>
      </c>
      <c r="G609" s="13" t="s">
        <v>126</v>
      </c>
      <c r="J609" s="16">
        <v>-3000000</v>
      </c>
      <c r="K609" s="16">
        <v>-50</v>
      </c>
      <c r="AB609">
        <v>25</v>
      </c>
      <c r="AC609">
        <v>70</v>
      </c>
      <c r="AD609">
        <v>12</v>
      </c>
      <c r="AE609">
        <v>25</v>
      </c>
      <c r="AF609">
        <v>-50</v>
      </c>
      <c r="AG609">
        <v>-3000000</v>
      </c>
    </row>
    <row r="610" spans="1:33" x14ac:dyDescent="0.25">
      <c r="A610">
        <v>40</v>
      </c>
      <c r="B610">
        <v>65</v>
      </c>
      <c r="C610">
        <v>8</v>
      </c>
      <c r="D610">
        <v>22.5</v>
      </c>
      <c r="E610">
        <v>-62.5</v>
      </c>
      <c r="F610">
        <v>-2375000</v>
      </c>
      <c r="G610" s="13" t="s">
        <v>126</v>
      </c>
      <c r="J610" s="18">
        <v>-3500000</v>
      </c>
      <c r="K610" s="18">
        <v>-62.5</v>
      </c>
      <c r="AB610">
        <v>30</v>
      </c>
      <c r="AC610">
        <v>70</v>
      </c>
      <c r="AD610">
        <v>12</v>
      </c>
      <c r="AE610">
        <v>25</v>
      </c>
      <c r="AF610">
        <v>-62.5</v>
      </c>
      <c r="AG610">
        <v>-3500000</v>
      </c>
    </row>
    <row r="611" spans="1:33" x14ac:dyDescent="0.25">
      <c r="A611">
        <v>40</v>
      </c>
      <c r="B611">
        <v>65</v>
      </c>
      <c r="C611">
        <v>10</v>
      </c>
      <c r="D611">
        <v>20</v>
      </c>
      <c r="E611">
        <v>-62.5</v>
      </c>
      <c r="F611">
        <v>-2250000</v>
      </c>
      <c r="G611" s="13" t="s">
        <v>126</v>
      </c>
      <c r="J611" s="16">
        <v>-4000000</v>
      </c>
      <c r="K611" s="16">
        <v>-75</v>
      </c>
      <c r="AB611">
        <v>35</v>
      </c>
      <c r="AC611">
        <v>70</v>
      </c>
      <c r="AD611">
        <v>12</v>
      </c>
      <c r="AE611">
        <v>25</v>
      </c>
      <c r="AF611">
        <v>-75</v>
      </c>
      <c r="AG611">
        <v>-4000000</v>
      </c>
    </row>
    <row r="612" spans="1:33" x14ac:dyDescent="0.25">
      <c r="A612">
        <v>40</v>
      </c>
      <c r="B612">
        <v>65</v>
      </c>
      <c r="C612">
        <v>12</v>
      </c>
      <c r="D612">
        <v>17.5</v>
      </c>
      <c r="E612">
        <v>-62.5</v>
      </c>
      <c r="F612">
        <v>-2125000</v>
      </c>
      <c r="G612" s="13" t="s">
        <v>126</v>
      </c>
      <c r="J612" s="18">
        <v>-4500000</v>
      </c>
      <c r="K612" s="18">
        <v>-87.5</v>
      </c>
      <c r="AB612">
        <v>40</v>
      </c>
      <c r="AC612">
        <v>70</v>
      </c>
      <c r="AD612">
        <v>12</v>
      </c>
      <c r="AE612">
        <v>25</v>
      </c>
      <c r="AF612">
        <v>-87.5</v>
      </c>
      <c r="AG612">
        <v>-4500000</v>
      </c>
    </row>
    <row r="613" spans="1:33" x14ac:dyDescent="0.25">
      <c r="A613">
        <v>40</v>
      </c>
      <c r="B613">
        <v>75</v>
      </c>
      <c r="C613">
        <v>12</v>
      </c>
      <c r="D613">
        <v>25</v>
      </c>
      <c r="E613">
        <v>-75</v>
      </c>
      <c r="F613">
        <v>-4250000</v>
      </c>
      <c r="G613" s="13" t="s">
        <v>126</v>
      </c>
      <c r="J613" s="16">
        <v>-2250000</v>
      </c>
      <c r="K613" s="16">
        <v>-25</v>
      </c>
      <c r="AB613">
        <v>20</v>
      </c>
      <c r="AC613">
        <v>75</v>
      </c>
      <c r="AD613">
        <v>12</v>
      </c>
      <c r="AE613">
        <v>25</v>
      </c>
      <c r="AF613">
        <v>-25</v>
      </c>
      <c r="AG613">
        <v>-2250000</v>
      </c>
    </row>
    <row r="614" spans="1:33" x14ac:dyDescent="0.25">
      <c r="A614">
        <v>35</v>
      </c>
      <c r="B614">
        <v>70</v>
      </c>
      <c r="C614">
        <v>12</v>
      </c>
      <c r="D614">
        <v>25</v>
      </c>
      <c r="E614">
        <v>-75</v>
      </c>
      <c r="F614">
        <v>-4000000</v>
      </c>
      <c r="G614" s="13" t="s">
        <v>126</v>
      </c>
      <c r="J614" s="18">
        <v>-2750000</v>
      </c>
      <c r="K614" s="18">
        <v>-37.5</v>
      </c>
      <c r="AB614">
        <v>25</v>
      </c>
      <c r="AC614">
        <v>75</v>
      </c>
      <c r="AD614">
        <v>12</v>
      </c>
      <c r="AE614">
        <v>25</v>
      </c>
      <c r="AF614">
        <v>-37.5</v>
      </c>
      <c r="AG614">
        <v>-2750000</v>
      </c>
    </row>
    <row r="615" spans="1:33" x14ac:dyDescent="0.25">
      <c r="A615">
        <v>40</v>
      </c>
      <c r="B615">
        <v>70</v>
      </c>
      <c r="C615">
        <v>10</v>
      </c>
      <c r="D615">
        <v>25</v>
      </c>
      <c r="E615">
        <v>-75</v>
      </c>
      <c r="F615">
        <v>-3750000</v>
      </c>
      <c r="G615" s="13" t="s">
        <v>126</v>
      </c>
      <c r="J615" s="16">
        <v>-3250000</v>
      </c>
      <c r="K615" s="16">
        <v>-50</v>
      </c>
      <c r="AB615">
        <v>30</v>
      </c>
      <c r="AC615">
        <v>75</v>
      </c>
      <c r="AD615">
        <v>12</v>
      </c>
      <c r="AE615">
        <v>25</v>
      </c>
      <c r="AF615">
        <v>-50</v>
      </c>
      <c r="AG615">
        <v>-3250000</v>
      </c>
    </row>
    <row r="616" spans="1:33" x14ac:dyDescent="0.25">
      <c r="A616">
        <v>30</v>
      </c>
      <c r="B616">
        <v>65</v>
      </c>
      <c r="C616">
        <v>12</v>
      </c>
      <c r="D616">
        <v>25</v>
      </c>
      <c r="E616">
        <v>-75</v>
      </c>
      <c r="F616">
        <v>-3750000</v>
      </c>
      <c r="G616" s="13" t="s">
        <v>126</v>
      </c>
      <c r="J616" s="18">
        <v>-3750000</v>
      </c>
      <c r="K616" s="18">
        <v>-62.5</v>
      </c>
      <c r="AB616">
        <v>35</v>
      </c>
      <c r="AC616">
        <v>75</v>
      </c>
      <c r="AD616">
        <v>12</v>
      </c>
      <c r="AE616">
        <v>25</v>
      </c>
      <c r="AF616">
        <v>-62.5</v>
      </c>
      <c r="AG616">
        <v>-3750000</v>
      </c>
    </row>
    <row r="617" spans="1:33" x14ac:dyDescent="0.25">
      <c r="A617">
        <v>40</v>
      </c>
      <c r="B617">
        <v>70</v>
      </c>
      <c r="C617">
        <v>12</v>
      </c>
      <c r="D617">
        <v>22.5</v>
      </c>
      <c r="E617">
        <v>-75</v>
      </c>
      <c r="F617">
        <v>-3625000</v>
      </c>
      <c r="G617" s="13" t="s">
        <v>126</v>
      </c>
      <c r="J617" s="16">
        <v>-4250000</v>
      </c>
      <c r="K617" s="16">
        <v>-75</v>
      </c>
      <c r="AB617">
        <v>40</v>
      </c>
      <c r="AC617">
        <v>75</v>
      </c>
      <c r="AD617">
        <v>12</v>
      </c>
      <c r="AE617">
        <v>25</v>
      </c>
      <c r="AF617">
        <v>-75</v>
      </c>
      <c r="AG617">
        <v>-4250000</v>
      </c>
    </row>
    <row r="618" spans="1:33" x14ac:dyDescent="0.25">
      <c r="A618">
        <v>35</v>
      </c>
      <c r="B618">
        <v>65</v>
      </c>
      <c r="C618">
        <v>10</v>
      </c>
      <c r="D618">
        <v>25</v>
      </c>
      <c r="E618">
        <v>-75</v>
      </c>
      <c r="F618">
        <v>-3500000</v>
      </c>
      <c r="G618" s="13" t="s">
        <v>126</v>
      </c>
      <c r="J618" s="18">
        <v>-2000000</v>
      </c>
      <c r="K618" s="18">
        <v>-12.5</v>
      </c>
      <c r="AB618">
        <v>20</v>
      </c>
      <c r="AC618">
        <v>80</v>
      </c>
      <c r="AD618">
        <v>12</v>
      </c>
      <c r="AE618">
        <v>25</v>
      </c>
      <c r="AF618">
        <v>-12.5</v>
      </c>
      <c r="AG618">
        <v>-2000000</v>
      </c>
    </row>
    <row r="619" spans="1:33" x14ac:dyDescent="0.25">
      <c r="A619">
        <v>35</v>
      </c>
      <c r="B619">
        <v>65</v>
      </c>
      <c r="C619">
        <v>12</v>
      </c>
      <c r="D619">
        <v>22.5</v>
      </c>
      <c r="E619">
        <v>-75</v>
      </c>
      <c r="F619">
        <v>-3375000</v>
      </c>
      <c r="G619" s="13" t="s">
        <v>126</v>
      </c>
      <c r="J619" s="16">
        <v>-2500000</v>
      </c>
      <c r="K619" s="16">
        <v>-25</v>
      </c>
      <c r="AB619">
        <v>25</v>
      </c>
      <c r="AC619">
        <v>80</v>
      </c>
      <c r="AD619">
        <v>12</v>
      </c>
      <c r="AE619">
        <v>25</v>
      </c>
      <c r="AF619">
        <v>-25</v>
      </c>
      <c r="AG619">
        <v>-2500000</v>
      </c>
    </row>
    <row r="620" spans="1:33" x14ac:dyDescent="0.25">
      <c r="A620">
        <v>40</v>
      </c>
      <c r="B620">
        <v>65</v>
      </c>
      <c r="C620">
        <v>8</v>
      </c>
      <c r="D620">
        <v>25</v>
      </c>
      <c r="E620">
        <v>-75</v>
      </c>
      <c r="F620">
        <v>-3250000</v>
      </c>
      <c r="G620" s="13" t="s">
        <v>126</v>
      </c>
      <c r="J620" s="18">
        <v>-3000000</v>
      </c>
      <c r="K620" s="18">
        <v>-37.5</v>
      </c>
      <c r="AB620">
        <v>30</v>
      </c>
      <c r="AC620">
        <v>80</v>
      </c>
      <c r="AD620">
        <v>12</v>
      </c>
      <c r="AE620">
        <v>25</v>
      </c>
      <c r="AF620">
        <v>-37.5</v>
      </c>
      <c r="AG620">
        <v>-3000000</v>
      </c>
    </row>
    <row r="621" spans="1:33" x14ac:dyDescent="0.25">
      <c r="A621">
        <v>40</v>
      </c>
      <c r="B621">
        <v>65</v>
      </c>
      <c r="C621">
        <v>10</v>
      </c>
      <c r="D621">
        <v>22.5</v>
      </c>
      <c r="E621">
        <v>-75</v>
      </c>
      <c r="F621">
        <v>-3125000</v>
      </c>
      <c r="G621" s="13" t="s">
        <v>126</v>
      </c>
      <c r="J621" s="16">
        <v>-3500000</v>
      </c>
      <c r="K621" s="16">
        <v>-50</v>
      </c>
      <c r="AB621">
        <v>35</v>
      </c>
      <c r="AC621">
        <v>80</v>
      </c>
      <c r="AD621">
        <v>12</v>
      </c>
      <c r="AE621">
        <v>25</v>
      </c>
      <c r="AF621">
        <v>-50</v>
      </c>
      <c r="AG621">
        <v>-3500000</v>
      </c>
    </row>
    <row r="622" spans="1:33" x14ac:dyDescent="0.25">
      <c r="A622">
        <v>40</v>
      </c>
      <c r="B622">
        <v>65</v>
      </c>
      <c r="C622">
        <v>12</v>
      </c>
      <c r="D622">
        <v>20</v>
      </c>
      <c r="E622">
        <v>-75</v>
      </c>
      <c r="F622">
        <v>-3000000</v>
      </c>
      <c r="G622" s="13" t="s">
        <v>126</v>
      </c>
      <c r="J622" s="18">
        <v>-4000000</v>
      </c>
      <c r="K622" s="18">
        <v>-62.5</v>
      </c>
      <c r="AB622">
        <v>40</v>
      </c>
      <c r="AC622">
        <v>80</v>
      </c>
      <c r="AD622">
        <v>12</v>
      </c>
      <c r="AE622">
        <v>25</v>
      </c>
      <c r="AF622">
        <v>-62.5</v>
      </c>
      <c r="AG622">
        <v>-4000000</v>
      </c>
    </row>
    <row r="623" spans="1:33" x14ac:dyDescent="0.25">
      <c r="A623">
        <v>40</v>
      </c>
      <c r="B623">
        <v>70</v>
      </c>
      <c r="C623">
        <v>12</v>
      </c>
      <c r="D623">
        <v>25</v>
      </c>
      <c r="E623">
        <v>-87.5</v>
      </c>
      <c r="F623">
        <v>-4500000</v>
      </c>
      <c r="G623" s="13" t="s">
        <v>126</v>
      </c>
      <c r="J623" s="16">
        <v>-1750000</v>
      </c>
      <c r="K623" s="16">
        <v>0</v>
      </c>
      <c r="AB623">
        <v>20</v>
      </c>
      <c r="AC623">
        <v>85</v>
      </c>
      <c r="AD623">
        <v>12</v>
      </c>
      <c r="AE623">
        <v>25</v>
      </c>
      <c r="AF623">
        <v>0</v>
      </c>
      <c r="AG623">
        <v>-1750000</v>
      </c>
    </row>
    <row r="624" spans="1:33" x14ac:dyDescent="0.25">
      <c r="A624">
        <v>35</v>
      </c>
      <c r="B624">
        <v>65</v>
      </c>
      <c r="C624">
        <v>12</v>
      </c>
      <c r="D624">
        <v>25</v>
      </c>
      <c r="E624">
        <v>-87.5</v>
      </c>
      <c r="F624">
        <v>-4250000</v>
      </c>
      <c r="G624" s="13" t="s">
        <v>126</v>
      </c>
      <c r="J624" s="18">
        <v>-2250000</v>
      </c>
      <c r="K624" s="18">
        <v>-12.5</v>
      </c>
      <c r="AB624">
        <v>25</v>
      </c>
      <c r="AC624">
        <v>85</v>
      </c>
      <c r="AD624">
        <v>12</v>
      </c>
      <c r="AE624">
        <v>25</v>
      </c>
      <c r="AF624">
        <v>-12.5</v>
      </c>
      <c r="AG624">
        <v>-2250000</v>
      </c>
    </row>
    <row r="625" spans="1:33" x14ac:dyDescent="0.25">
      <c r="A625">
        <v>40</v>
      </c>
      <c r="B625">
        <v>65</v>
      </c>
      <c r="C625">
        <v>10</v>
      </c>
      <c r="D625">
        <v>25</v>
      </c>
      <c r="E625">
        <v>-87.5</v>
      </c>
      <c r="F625">
        <v>-4000000</v>
      </c>
      <c r="G625" s="13" t="s">
        <v>126</v>
      </c>
      <c r="J625" s="16">
        <v>-2750000</v>
      </c>
      <c r="K625" s="16">
        <v>-25</v>
      </c>
      <c r="AB625">
        <v>30</v>
      </c>
      <c r="AC625">
        <v>85</v>
      </c>
      <c r="AD625">
        <v>12</v>
      </c>
      <c r="AE625">
        <v>25</v>
      </c>
      <c r="AF625">
        <v>-25</v>
      </c>
      <c r="AG625">
        <v>-2750000</v>
      </c>
    </row>
    <row r="626" spans="1:33" x14ac:dyDescent="0.25">
      <c r="A626">
        <v>40</v>
      </c>
      <c r="B626">
        <v>65</v>
      </c>
      <c r="C626">
        <v>12</v>
      </c>
      <c r="D626">
        <v>22.5</v>
      </c>
      <c r="E626">
        <v>-87.5</v>
      </c>
      <c r="F626">
        <v>-3875000</v>
      </c>
      <c r="G626" s="13" t="s">
        <v>126</v>
      </c>
      <c r="J626" s="18">
        <v>-3250000</v>
      </c>
      <c r="K626" s="18">
        <v>-37.5</v>
      </c>
      <c r="AB626">
        <v>35</v>
      </c>
      <c r="AC626">
        <v>85</v>
      </c>
      <c r="AD626">
        <v>12</v>
      </c>
      <c r="AE626">
        <v>25</v>
      </c>
      <c r="AF626">
        <v>-37.5</v>
      </c>
      <c r="AG626">
        <v>-3250000</v>
      </c>
    </row>
    <row r="627" spans="1:33" x14ac:dyDescent="0.25">
      <c r="A627">
        <v>40</v>
      </c>
      <c r="B627">
        <v>65</v>
      </c>
      <c r="C627">
        <v>12</v>
      </c>
      <c r="D627">
        <v>25</v>
      </c>
      <c r="E627">
        <v>-100</v>
      </c>
      <c r="F627">
        <v>-4750000</v>
      </c>
      <c r="G627" s="13" t="s">
        <v>126</v>
      </c>
      <c r="J627" s="16">
        <v>-3750000</v>
      </c>
      <c r="K627" s="16">
        <v>-50</v>
      </c>
      <c r="AB627">
        <v>40</v>
      </c>
      <c r="AC627">
        <v>85</v>
      </c>
      <c r="AD627">
        <v>12</v>
      </c>
      <c r="AE627">
        <v>25</v>
      </c>
      <c r="AF627">
        <v>-50</v>
      </c>
      <c r="AG627">
        <v>-3750000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5C79D-1DD3-4858-83BD-0D4AB8D9925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g E A A B Q S w M E F A A C A A g A N 0 t t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N 0 t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L b V l I P I I K M g E A A C U C A A A T A B w A R m 9 y b X V s Y X M v U 2 V j d G l v b j E u b S C i G A A o o B Q A A A A A A A A A A A A A A A A A A A A A A A A A A A B 1 k F 1 r w j A U h u 8 L / Q 8 h u 6 k Q C s o + Y O K F d I 5 5 M 4 T K d r E O i f G o Z f l w J 6 e u I v 7 3 R e 3 m G J q b k P c J z 3 k T D 4 p K Z 1 l + 3 N v d O I o j v 5 Q I M 7 Z C m A O C V d B h P a a B 4 o i F l b s K F Y Q k 8 + v 0 w a n K g K X k s d S Q Z s 5 S O P i E Z / d F v x h t a O n s q 8 O P w j u 9 B l R y V o B d l B a K Q S 3 N S s M I 3 V S D 8 c / w V f y Z l 1 J N v C X u B O d i U B P K F 6 k r 8 O l w Y R 2 C a H d u O i 1 x r H P F g 8 M 4 C o W f Q M 4 A P Q / d x j J o 0 4 Y 0 e X J s L t h b k / e 1 z p X U E n 2 P s I L 3 k z J b S r s I x v F m B S f d G K X 1 c 4 c m c 7 o y d g 9 9 c m a + 2 G 7 5 q D + R i i Z e c c G G l m 6 v 0 / 3 1 n W C / 6 J M u I n 8 Z l X t E I W S 2 M l P A A 8 t V + J U J u X M s c 5 4 a 9 M / 4 c 5 m g p t 2 u F U e l P f v + 7 j d Q S w E C L Q A U A A I A C A A 3 S 2 1 Z h l S o c 6 Q A A A D 2 A A A A E g A A A A A A A A A A A A A A A A A A A A A A Q 2 9 u Z m l n L 1 B h Y 2 t h Z 2 U u e G 1 s U E s B A i 0 A F A A C A A g A N 0 t t W Q / K 6 a u k A A A A 6 Q A A A B M A A A A A A A A A A A A A A A A A 8 A A A A F t D b 2 5 0 Z W 5 0 X 1 R 5 c G V z X S 5 4 b W x Q S w E C L Q A U A A I A C A A 3 S 2 1 Z S D y C C j I B A A A l A g A A E w A A A A A A A A A A A A A A A A D h A Q A A R m 9 y b X V s Y X M v U 2 V j d G l v b j E u b V B L B Q Y A A A A A A w A D A M I A A A B g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D A A A A A A A A D I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l Z m V y Z W 5 j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N k N m E z O W U w Z S 0 1 N j F i L T R j N z U t O T U z M i 1 h M z Z k N m M 1 Z m Z h N m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J l Z m V y Z W 5 j Z T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I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E z V D E 0 O j I 1 O j Q 2 L j I 2 O T c x M D F a I i A v P j x F b n R y e S B U e X B l P S J G a W x s Q 2 9 s d W 1 u V H l w Z X M i I F Z h b H V l P S J z Q X d N R E J R V U R C Z z 0 9 I i A v P j x F b n R y e S B U e X B l P S J G a W x s Q 2 9 s d W 1 u T m F t Z X M i I F Z h b H V l P S J z W y Z x d W 9 0 O 1 B B X 2 F j d F 9 z Y y Z x d W 9 0 O y w m c X V v d D t Q Q V 9 h Y 3 R f c X Q m c X V v d D s s J n F 1 b 3 Q 7 U E F f Y W N 0 X 3 N 0 J n F 1 b 3 Q 7 L C Z x d W 9 0 O 1 B B X 2 F j d F 9 p d C Z x d W 9 0 O y w m c X V v d D t T Y 2 9 y Z V 9 0 b 3 Q m c X V v d D s s J n F 1 b 3 Q 7 Q 2 9 z d F 9 0 b 3 Q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Z W Z l c m V u Y 2 U y L 0 F 1 d G 9 S Z W 1 v d m V k Q 2 9 s d W 1 u c z E u e 1 B B X 2 F j d F 9 z Y y w w f S Z x d W 9 0 O y w m c X V v d D t T Z W N 0 a W 9 u M S 9 w c m V m Z X J l b m N l M i 9 B d X R v U m V t b 3 Z l Z E N v b H V t b n M x L n t Q Q V 9 h Y 3 R f c X Q s M X 0 m c X V v d D s s J n F 1 b 3 Q 7 U 2 V j d G l v b j E v c H J l Z m V y Z W 5 j Z T I v Q X V 0 b 1 J l b W 9 2 Z W R D b 2 x 1 b W 5 z M S 5 7 U E F f Y W N 0 X 3 N 0 L D J 9 J n F 1 b 3 Q 7 L C Z x d W 9 0 O 1 N l Y 3 R p b 2 4 x L 3 B y Z W Z l c m V u Y 2 U y L 0 F 1 d G 9 S Z W 1 v d m V k Q 2 9 s d W 1 u c z E u e 1 B B X 2 F j d F 9 p d C w z f S Z x d W 9 0 O y w m c X V v d D t T Z W N 0 a W 9 u M S 9 w c m V m Z X J l b m N l M i 9 B d X R v U m V t b 3 Z l Z E N v b H V t b n M x L n t T Y 2 9 y Z V 9 0 b 3 Q s N H 0 m c X V v d D s s J n F 1 b 3 Q 7 U 2 V j d G l v b j E v c H J l Z m V y Z W 5 j Z T I v Q X V 0 b 1 J l b W 9 2 Z W R D b 2 x 1 b W 5 z M S 5 7 Q 2 9 z d F 9 0 b 3 Q s N X 0 m c X V v d D s s J n F 1 b 3 Q 7 U 2 V j d G l v b j E v c H J l Z m V y Z W 5 j Z T I v Q X V 0 b 1 J l b W 9 2 Z W R D b 2 x 1 b W 5 z M S 5 7 Q 2 9 s d W 1 u M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w c m V m Z X J l b m N l M i 9 B d X R v U m V t b 3 Z l Z E N v b H V t b n M x L n t Q Q V 9 h Y 3 R f c 2 M s M H 0 m c X V v d D s s J n F 1 b 3 Q 7 U 2 V j d G l v b j E v c H J l Z m V y Z W 5 j Z T I v Q X V 0 b 1 J l b W 9 2 Z W R D b 2 x 1 b W 5 z M S 5 7 U E F f Y W N 0 X 3 F 0 L D F 9 J n F 1 b 3 Q 7 L C Z x d W 9 0 O 1 N l Y 3 R p b 2 4 x L 3 B y Z W Z l c m V u Y 2 U y L 0 F 1 d G 9 S Z W 1 v d m V k Q 2 9 s d W 1 u c z E u e 1 B B X 2 F j d F 9 z d C w y f S Z x d W 9 0 O y w m c X V v d D t T Z W N 0 a W 9 u M S 9 w c m V m Z X J l b m N l M i 9 B d X R v U m V t b 3 Z l Z E N v b H V t b n M x L n t Q Q V 9 h Y 3 R f a X Q s M 3 0 m c X V v d D s s J n F 1 b 3 Q 7 U 2 V j d G l v b j E v c H J l Z m V y Z W 5 j Z T I v Q X V 0 b 1 J l b W 9 2 Z W R D b 2 x 1 b W 5 z M S 5 7 U 2 N v c m V f d G 9 0 L D R 9 J n F 1 b 3 Q 7 L C Z x d W 9 0 O 1 N l Y 3 R p b 2 4 x L 3 B y Z W Z l c m V u Y 2 U y L 0 F 1 d G 9 S Z W 1 v d m V k Q 2 9 s d W 1 u c z E u e 0 N v c 3 R f d G 9 0 L D V 9 J n F 1 b 3 Q 7 L C Z x d W 9 0 O 1 N l Y 3 R p b 2 4 x L 3 B y Z W Z l c m V u Y 2 U y L 0 F 1 d G 9 S Z W 1 v d m V k Q 2 9 s d W 1 u c z E u e 0 N v b H V t b j E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Z W Z l c m V u Y 2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W Z l c m V u Y 2 U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Z W Z l c m V u Y 2 U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P 9 f s L K S a p A g a v h k 1 U b L b c A A A A A A g A A A A A A E G Y A A A A B A A A g A A A A a G K f j S j A y 7 c z 5 N U I S 0 r F Y N h 8 f Z k l l / k y x J y 7 2 3 x l 8 + w A A A A A D o A A A A A C A A A g A A A A E z d 3 k w q Q 3 C 3 C t h V d 1 V b y 8 k w 3 Y C P C H S G L v y r 4 Y R M e K w d Q A A A A b X Q Y g c 1 H 1 S x b M B w 5 7 5 v 8 j G I B i S K 8 m n R k p h W E b 5 K 1 y 1 X 4 i g 3 Y D x 3 / C w c P O 1 o v a R A m x 0 x E E C x c 5 F t 3 9 L 4 L t 1 G o d v g 4 z + h l C w P W L E c 4 B X S e i 6 d A A A A A E U Y 5 C i 7 A I q B J I M j n D d C v v a Z k F c U U E 9 H D 6 n Y q v E D 4 o 0 k T i P D 9 G C q N l / B Z 0 Q E R w k W B o H j u u n Q o F E V P 6 I 5 u r + G l e A = = < / D a t a M a s h u p > 
</file>

<file path=customXml/itemProps1.xml><?xml version="1.0" encoding="utf-8"?>
<ds:datastoreItem xmlns:ds="http://schemas.openxmlformats.org/officeDocument/2006/customXml" ds:itemID="{8B453C30-3ACC-46A4-B94F-C657093489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Sheet3</vt:lpstr>
      <vt:lpstr>Sheet2</vt:lpstr>
      <vt:lpstr>Sheet4</vt:lpstr>
      <vt:lpstr>Sheet5</vt:lpstr>
      <vt:lpstr>Sheet6</vt:lpstr>
      <vt:lpstr>preference2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2024-11-01T20:28:00Z</dcterms:created>
  <dcterms:modified xsi:type="dcterms:W3CDTF">2024-11-14T14:53:26Z</dcterms:modified>
</cp:coreProperties>
</file>