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A\PeerVerity\Logic\"/>
    </mc:Choice>
  </mc:AlternateContent>
  <xr:revisionPtr revIDLastSave="0" documentId="13_ncr:1_{EB81FB70-CB65-439B-BEE3-D228723F7269}" xr6:coauthVersionLast="47" xr6:coauthVersionMax="47" xr10:uidLastSave="{00000000-0000-0000-0000-000000000000}"/>
  <bookViews>
    <workbookView xWindow="3980" yWindow="-21050" windowWidth="22560" windowHeight="15590" xr2:uid="{9FC8F3A4-BE59-44ED-8467-E6C0394C136E}"/>
  </bookViews>
  <sheets>
    <sheet name="Brain69" sheetId="2" r:id="rId1"/>
  </sheets>
  <externalReferences>
    <externalReference r:id="rId2"/>
  </externalReferences>
  <definedNames>
    <definedName name="alpa" localSheetId="0">Brain69!$AH$7</definedName>
    <definedName name="alpa">#REF!</definedName>
    <definedName name="alpb" localSheetId="0">Brain69!$AH$8</definedName>
    <definedName name="alpb">#REF!</definedName>
    <definedName name="alpc" localSheetId="0">Brain69!$AH$9</definedName>
    <definedName name="alpc">#REF!</definedName>
    <definedName name="alpha">[1]Brain68!$D$7</definedName>
    <definedName name="alpuniv" localSheetId="0">Brain69!$AH$6</definedName>
    <definedName name="alpuniv">#REF!</definedName>
    <definedName name="hilim">[1]Brain68!$D$5</definedName>
    <definedName name="hilimfac">[1]Brain68!$D$4</definedName>
    <definedName name="initweight">[1]Brain68!$D$2</definedName>
    <definedName name="initwt" localSheetId="0">Brain69!$AH$4</definedName>
    <definedName name="initwt">#REF!</definedName>
    <definedName name="lolim">[1]Brain68!$D$6</definedName>
    <definedName name="N">[1]Brain68!$D$3</definedName>
    <definedName name="totaldel">[1]Brain64!$AF$41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2" i="2" l="1"/>
  <c r="AL12" i="2"/>
  <c r="AK12" i="2"/>
  <c r="AJ12" i="2"/>
  <c r="AI12" i="2"/>
  <c r="AH12" i="2"/>
  <c r="AM13" i="2"/>
  <c r="AK13" i="2"/>
  <c r="AJ13" i="2"/>
  <c r="AI13" i="2"/>
  <c r="AM11" i="2"/>
  <c r="AL11" i="2"/>
  <c r="AK11" i="2"/>
  <c r="AJ11" i="2"/>
  <c r="AI11" i="2"/>
  <c r="AH11" i="2"/>
  <c r="AH13" i="2" l="1"/>
  <c r="AL13" i="2"/>
  <c r="L15" i="2"/>
  <c r="AE15" i="2"/>
  <c r="AN15" i="2"/>
  <c r="AO15" i="2"/>
  <c r="AQ15" i="2"/>
  <c r="AR15" i="2"/>
  <c r="AJ16" i="2" s="1"/>
  <c r="AT15" i="2"/>
  <c r="AU15" i="2"/>
  <c r="B16" i="2"/>
  <c r="C16" i="2"/>
  <c r="D16" i="2"/>
  <c r="E16" i="2"/>
  <c r="F16" i="2"/>
  <c r="G16" i="2"/>
  <c r="H16" i="2"/>
  <c r="I16" i="2"/>
  <c r="L16" i="2" s="1"/>
  <c r="J16" i="2"/>
  <c r="E17" i="2" s="1"/>
  <c r="K16" i="2"/>
  <c r="H17" i="2" s="1"/>
  <c r="U16" i="2"/>
  <c r="U17" i="2" s="1"/>
  <c r="V16" i="2"/>
  <c r="W16" i="2"/>
  <c r="X16" i="2"/>
  <c r="Y16" i="2"/>
  <c r="Z16" i="2"/>
  <c r="AA16" i="2"/>
  <c r="AG16" i="2"/>
  <c r="B17" i="2"/>
  <c r="C17" i="2"/>
  <c r="G17" i="2"/>
  <c r="AG17" i="2"/>
  <c r="AG18" i="2" s="1"/>
  <c r="AG19" i="2" s="1"/>
  <c r="AG20" i="2" s="1"/>
  <c r="B18" i="2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U18" i="2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AG21" i="2"/>
  <c r="AG22" i="2"/>
  <c r="AG23" i="2" s="1"/>
  <c r="AG24" i="2" s="1"/>
  <c r="AG25" i="2" s="1"/>
  <c r="AG26" i="2" s="1"/>
  <c r="AG27" i="2" s="1"/>
  <c r="AG28" i="2" s="1"/>
  <c r="AG29" i="2" s="1"/>
  <c r="AG30" i="2" s="1"/>
  <c r="AG31" i="2" s="1"/>
  <c r="AG32" i="2" s="1"/>
  <c r="AG33" i="2" s="1"/>
  <c r="AG34" i="2" s="1"/>
  <c r="AG35" i="2" s="1"/>
  <c r="AG36" i="2" s="1"/>
  <c r="AG37" i="2" s="1"/>
  <c r="AG38" i="2" s="1"/>
  <c r="AG39" i="2" s="1"/>
  <c r="AG40" i="2" s="1"/>
  <c r="AG41" i="2" s="1"/>
  <c r="AG42" i="2" s="1"/>
  <c r="AG43" i="2" s="1"/>
  <c r="AG44" i="2" s="1"/>
  <c r="AG45" i="2" s="1"/>
  <c r="AG46" i="2" s="1"/>
  <c r="AG47" i="2" s="1"/>
  <c r="AG48" i="2" s="1"/>
  <c r="AG49" i="2" s="1"/>
  <c r="AG50" i="2" s="1"/>
  <c r="AH16" i="2" l="1"/>
  <c r="AP16" i="2" s="1"/>
  <c r="AM16" i="2"/>
  <c r="AK16" i="2"/>
  <c r="AL16" i="2"/>
  <c r="AI16" i="2"/>
  <c r="AN16" i="2"/>
  <c r="AQ16" i="2"/>
  <c r="AO16" i="2"/>
  <c r="F17" i="2"/>
  <c r="J17" i="2" s="1"/>
  <c r="D17" i="2"/>
  <c r="K17" i="2" s="1"/>
  <c r="AD16" i="2"/>
  <c r="AW15" i="2"/>
  <c r="AC16" i="2"/>
  <c r="AB16" i="2"/>
  <c r="AS16" i="2"/>
  <c r="AR16" i="2" l="1"/>
  <c r="AJ17" i="2" s="1"/>
  <c r="AK17" i="2"/>
  <c r="AV16" i="2"/>
  <c r="AU16" i="2"/>
  <c r="AL17" i="2" s="1"/>
  <c r="AO17" i="2"/>
  <c r="AH18" i="2" s="1"/>
  <c r="AM17" i="2"/>
  <c r="AT16" i="2"/>
  <c r="AW16" i="2" s="1"/>
  <c r="AS17" i="2"/>
  <c r="G18" i="2"/>
  <c r="H18" i="2"/>
  <c r="F18" i="2"/>
  <c r="E18" i="2"/>
  <c r="X17" i="2"/>
  <c r="Y17" i="2"/>
  <c r="Z17" i="2"/>
  <c r="AA17" i="2"/>
  <c r="AD17" i="2"/>
  <c r="I17" i="2"/>
  <c r="AH17" i="2"/>
  <c r="AI17" i="2"/>
  <c r="AU17" i="2" s="1"/>
  <c r="V17" i="2"/>
  <c r="AB17" i="2" s="1"/>
  <c r="W17" i="2"/>
  <c r="AE16" i="2"/>
  <c r="AI18" i="2" l="1"/>
  <c r="AV17" i="2"/>
  <c r="AT17" i="2"/>
  <c r="W18" i="2"/>
  <c r="V18" i="2"/>
  <c r="Z18" i="2"/>
  <c r="AA18" i="2"/>
  <c r="AC17" i="2"/>
  <c r="AE17" i="2" s="1"/>
  <c r="C18" i="2"/>
  <c r="J18" i="2" s="1"/>
  <c r="D18" i="2"/>
  <c r="K18" i="2" s="1"/>
  <c r="L17" i="2"/>
  <c r="AR17" i="2"/>
  <c r="AN17" i="2"/>
  <c r="AP17" i="2"/>
  <c r="AQ17" i="2"/>
  <c r="AL18" i="2"/>
  <c r="AM18" i="2"/>
  <c r="AR18" i="2" s="1"/>
  <c r="AV18" i="2" l="1"/>
  <c r="G19" i="2"/>
  <c r="H19" i="2"/>
  <c r="F19" i="2"/>
  <c r="E19" i="2"/>
  <c r="AD18" i="2"/>
  <c r="AB18" i="2"/>
  <c r="AP18" i="2"/>
  <c r="AW17" i="2"/>
  <c r="I18" i="2"/>
  <c r="AJ18" i="2"/>
  <c r="AO18" i="2" s="1"/>
  <c r="AK18" i="2"/>
  <c r="AU18" i="2" s="1"/>
  <c r="AJ19" i="2"/>
  <c r="AK19" i="2"/>
  <c r="Y18" i="2"/>
  <c r="X18" i="2"/>
  <c r="AC18" i="2" s="1"/>
  <c r="X19" i="2" l="1"/>
  <c r="Y19" i="2"/>
  <c r="AC19" i="2" s="1"/>
  <c r="AL19" i="2"/>
  <c r="AM19" i="2"/>
  <c r="AI19" i="2"/>
  <c r="AU19" i="2" s="1"/>
  <c r="AH19" i="2"/>
  <c r="AR19" i="2" s="1"/>
  <c r="AN18" i="2"/>
  <c r="Z19" i="2"/>
  <c r="AA19" i="2"/>
  <c r="AD19" i="2" s="1"/>
  <c r="AS18" i="2"/>
  <c r="AO19" i="2"/>
  <c r="C19" i="2"/>
  <c r="J19" i="2" s="1"/>
  <c r="D19" i="2"/>
  <c r="K19" i="2" s="1"/>
  <c r="I19" i="2"/>
  <c r="L18" i="2"/>
  <c r="W19" i="2"/>
  <c r="AE18" i="2"/>
  <c r="V19" i="2"/>
  <c r="AB19" i="2" s="1"/>
  <c r="AQ18" i="2"/>
  <c r="AT18" i="2"/>
  <c r="Z20" i="2" l="1"/>
  <c r="AD20" i="2" s="1"/>
  <c r="AA20" i="2"/>
  <c r="AE19" i="2"/>
  <c r="V20" i="2"/>
  <c r="W20" i="2"/>
  <c r="X20" i="2"/>
  <c r="AB20" i="2" s="1"/>
  <c r="Y20" i="2"/>
  <c r="C20" i="2"/>
  <c r="I20" i="2" s="1"/>
  <c r="D20" i="2"/>
  <c r="L19" i="2"/>
  <c r="AN19" i="2"/>
  <c r="AW18" i="2"/>
  <c r="AP19" i="2"/>
  <c r="E20" i="2"/>
  <c r="J20" i="2" s="1"/>
  <c r="F20" i="2"/>
  <c r="AQ19" i="2"/>
  <c r="AS19" i="2"/>
  <c r="AJ20" i="2"/>
  <c r="AK20" i="2"/>
  <c r="H20" i="2"/>
  <c r="G20" i="2"/>
  <c r="K20" i="2" s="1"/>
  <c r="AH20" i="2"/>
  <c r="AI20" i="2"/>
  <c r="AU20" i="2" s="1"/>
  <c r="AV19" i="2"/>
  <c r="AT19" i="2"/>
  <c r="AL20" i="2"/>
  <c r="AM20" i="2"/>
  <c r="AR20" i="2" l="1"/>
  <c r="AK21" i="2" s="1"/>
  <c r="F21" i="2"/>
  <c r="E21" i="2"/>
  <c r="J21" i="2" s="1"/>
  <c r="V21" i="2"/>
  <c r="W21" i="2"/>
  <c r="D21" i="2"/>
  <c r="C21" i="2"/>
  <c r="I21" i="2" s="1"/>
  <c r="L20" i="2"/>
  <c r="H21" i="2"/>
  <c r="G21" i="2"/>
  <c r="K21" i="2" s="1"/>
  <c r="Z21" i="2"/>
  <c r="AA21" i="2"/>
  <c r="AJ21" i="2"/>
  <c r="AN20" i="2"/>
  <c r="AP20" i="2"/>
  <c r="AW19" i="2"/>
  <c r="AL21" i="2"/>
  <c r="AM21" i="2"/>
  <c r="AT20" i="2"/>
  <c r="AV20" i="2"/>
  <c r="AO20" i="2"/>
  <c r="AQ20" i="2"/>
  <c r="AS20" i="2"/>
  <c r="AC20" i="2"/>
  <c r="G22" i="2" l="1"/>
  <c r="K22" i="2" s="1"/>
  <c r="H22" i="2"/>
  <c r="E22" i="2"/>
  <c r="J22" i="2" s="1"/>
  <c r="F22" i="2"/>
  <c r="L21" i="2"/>
  <c r="C22" i="2"/>
  <c r="I22" i="2" s="1"/>
  <c r="D22" i="2"/>
  <c r="Y21" i="2"/>
  <c r="AD21" i="2" s="1"/>
  <c r="X21" i="2"/>
  <c r="AB21" i="2" s="1"/>
  <c r="AC21" i="2"/>
  <c r="AO21" i="2"/>
  <c r="AS21" i="2"/>
  <c r="AW20" i="2"/>
  <c r="AI21" i="2"/>
  <c r="AU21" i="2" s="1"/>
  <c r="AH21" i="2"/>
  <c r="AR21" i="2" s="1"/>
  <c r="AV21" i="2"/>
  <c r="AE20" i="2"/>
  <c r="AT21" i="2" l="1"/>
  <c r="Z22" i="2"/>
  <c r="AA22" i="2"/>
  <c r="F23" i="2"/>
  <c r="E23" i="2"/>
  <c r="V22" i="2"/>
  <c r="AC22" i="2" s="1"/>
  <c r="W22" i="2"/>
  <c r="AD22" i="2" s="1"/>
  <c r="AB22" i="2"/>
  <c r="AE21" i="2"/>
  <c r="C23" i="2"/>
  <c r="J23" i="2" s="1"/>
  <c r="D23" i="2"/>
  <c r="L22" i="2"/>
  <c r="G23" i="2"/>
  <c r="K23" i="2" s="1"/>
  <c r="H23" i="2"/>
  <c r="Y22" i="2"/>
  <c r="X22" i="2"/>
  <c r="AJ22" i="2"/>
  <c r="AK22" i="2"/>
  <c r="AI22" i="2"/>
  <c r="AH22" i="2"/>
  <c r="AN21" i="2"/>
  <c r="AL22" i="2"/>
  <c r="AM22" i="2"/>
  <c r="AP21" i="2"/>
  <c r="AQ21" i="2"/>
  <c r="AT22" i="2" l="1"/>
  <c r="AU22" i="2"/>
  <c r="AL23" i="2" s="1"/>
  <c r="G24" i="2"/>
  <c r="H24" i="2"/>
  <c r="E24" i="2"/>
  <c r="F24" i="2"/>
  <c r="AA23" i="2"/>
  <c r="Z23" i="2"/>
  <c r="AD23" i="2" s="1"/>
  <c r="X23" i="2"/>
  <c r="AC23" i="2" s="1"/>
  <c r="Y23" i="2"/>
  <c r="AQ22" i="2"/>
  <c r="AS22" i="2"/>
  <c r="AV22" i="2"/>
  <c r="I23" i="2"/>
  <c r="AP22" i="2"/>
  <c r="AN22" i="2"/>
  <c r="AW21" i="2"/>
  <c r="V23" i="2"/>
  <c r="AB23" i="2" s="1"/>
  <c r="W23" i="2"/>
  <c r="AE22" i="2"/>
  <c r="AR22" i="2"/>
  <c r="AO22" i="2"/>
  <c r="AM23" i="2" l="1"/>
  <c r="AV23" i="2" s="1"/>
  <c r="Y24" i="2"/>
  <c r="X24" i="2"/>
  <c r="AC24" i="2" s="1"/>
  <c r="AA24" i="2"/>
  <c r="Z24" i="2"/>
  <c r="AD24" i="2" s="1"/>
  <c r="W24" i="2"/>
  <c r="V24" i="2"/>
  <c r="AB24" i="2"/>
  <c r="AE23" i="2"/>
  <c r="K24" i="2"/>
  <c r="AH23" i="2"/>
  <c r="AR23" i="2" s="1"/>
  <c r="AI23" i="2"/>
  <c r="AJ23" i="2"/>
  <c r="AO23" i="2" s="1"/>
  <c r="AK23" i="2"/>
  <c r="AS23" i="2" s="1"/>
  <c r="AW22" i="2"/>
  <c r="C24" i="2"/>
  <c r="J24" i="2" s="1"/>
  <c r="D24" i="2"/>
  <c r="L23" i="2"/>
  <c r="I24" i="2"/>
  <c r="Z25" i="2" l="1"/>
  <c r="AD25" i="2" s="1"/>
  <c r="AA25" i="2"/>
  <c r="X25" i="2"/>
  <c r="AC25" i="2" s="1"/>
  <c r="Y25" i="2"/>
  <c r="AU23" i="2"/>
  <c r="AT23" i="2"/>
  <c r="AE24" i="2"/>
  <c r="V25" i="2"/>
  <c r="AB25" i="2" s="1"/>
  <c r="W25" i="2"/>
  <c r="AK24" i="2"/>
  <c r="AJ24" i="2"/>
  <c r="AH24" i="2"/>
  <c r="AI24" i="2"/>
  <c r="AU24" i="2" s="1"/>
  <c r="H25" i="2"/>
  <c r="G25" i="2"/>
  <c r="L24" i="2"/>
  <c r="D25" i="2"/>
  <c r="K25" i="2" s="1"/>
  <c r="C25" i="2"/>
  <c r="E25" i="2"/>
  <c r="I25" i="2" s="1"/>
  <c r="F25" i="2"/>
  <c r="J25" i="2" s="1"/>
  <c r="AN23" i="2"/>
  <c r="AP23" i="2"/>
  <c r="AQ23" i="2"/>
  <c r="E26" i="2" l="1"/>
  <c r="F26" i="2"/>
  <c r="V26" i="2"/>
  <c r="W26" i="2"/>
  <c r="AD26" i="2" s="1"/>
  <c r="AE25" i="2"/>
  <c r="C26" i="2"/>
  <c r="J26" i="2" s="1"/>
  <c r="D26" i="2"/>
  <c r="L25" i="2"/>
  <c r="X26" i="2"/>
  <c r="AB26" i="2" s="1"/>
  <c r="Y26" i="2"/>
  <c r="AC26" i="2"/>
  <c r="H26" i="2"/>
  <c r="G26" i="2"/>
  <c r="K26" i="2" s="1"/>
  <c r="Z26" i="2"/>
  <c r="AA26" i="2"/>
  <c r="AL25" i="2"/>
  <c r="AM25" i="2"/>
  <c r="AS24" i="2"/>
  <c r="AW23" i="2"/>
  <c r="AP24" i="2"/>
  <c r="AL24" i="2"/>
  <c r="AO24" i="2" s="1"/>
  <c r="AM24" i="2"/>
  <c r="AR24" i="2" s="1"/>
  <c r="AQ24" i="2" l="1"/>
  <c r="W27" i="2"/>
  <c r="AE26" i="2"/>
  <c r="V27" i="2"/>
  <c r="F27" i="2"/>
  <c r="E27" i="2"/>
  <c r="G27" i="2"/>
  <c r="H27" i="2"/>
  <c r="AH25" i="2"/>
  <c r="AR25" i="2" s="1"/>
  <c r="AI25" i="2"/>
  <c r="AU25" i="2" s="1"/>
  <c r="Z27" i="2"/>
  <c r="AB27" i="2" s="1"/>
  <c r="AA27" i="2"/>
  <c r="AC27" i="2" s="1"/>
  <c r="AD27" i="2"/>
  <c r="AV24" i="2"/>
  <c r="AN24" i="2"/>
  <c r="AT24" i="2"/>
  <c r="I26" i="2"/>
  <c r="X27" i="2"/>
  <c r="Y27" i="2"/>
  <c r="AK25" i="2"/>
  <c r="AJ25" i="2"/>
  <c r="AO25" i="2" s="1"/>
  <c r="X28" i="2" l="1"/>
  <c r="Y28" i="2"/>
  <c r="AE27" i="2"/>
  <c r="V28" i="2"/>
  <c r="AC28" i="2" s="1"/>
  <c r="W28" i="2"/>
  <c r="AB28" i="2" s="1"/>
  <c r="AJ26" i="2"/>
  <c r="AO26" i="2" s="1"/>
  <c r="AK26" i="2"/>
  <c r="L26" i="2"/>
  <c r="D27" i="2"/>
  <c r="K27" i="2" s="1"/>
  <c r="C27" i="2"/>
  <c r="J27" i="2" s="1"/>
  <c r="AA28" i="2"/>
  <c r="Z28" i="2"/>
  <c r="AD28" i="2" s="1"/>
  <c r="AH26" i="2"/>
  <c r="AI26" i="2"/>
  <c r="AT25" i="2"/>
  <c r="AV25" i="2"/>
  <c r="AM26" i="2"/>
  <c r="AL26" i="2"/>
  <c r="AS25" i="2"/>
  <c r="AQ25" i="2"/>
  <c r="AW24" i="2"/>
  <c r="AN25" i="2"/>
  <c r="AP25" i="2"/>
  <c r="E28" i="2" l="1"/>
  <c r="F28" i="2"/>
  <c r="X29" i="2"/>
  <c r="Y29" i="2"/>
  <c r="Z29" i="2"/>
  <c r="AA29" i="2"/>
  <c r="AD29" i="2" s="1"/>
  <c r="W29" i="2"/>
  <c r="V29" i="2"/>
  <c r="AC29" i="2" s="1"/>
  <c r="AE28" i="2"/>
  <c r="AN26" i="2"/>
  <c r="AW25" i="2"/>
  <c r="AP26" i="2"/>
  <c r="AQ26" i="2"/>
  <c r="AS26" i="2"/>
  <c r="G28" i="2"/>
  <c r="H28" i="2"/>
  <c r="I27" i="2"/>
  <c r="AI27" i="2"/>
  <c r="AH27" i="2"/>
  <c r="AT26" i="2"/>
  <c r="AV26" i="2"/>
  <c r="AR26" i="2"/>
  <c r="AU26" i="2"/>
  <c r="X30" i="2" l="1"/>
  <c r="Y30" i="2"/>
  <c r="Z30" i="2"/>
  <c r="AA30" i="2"/>
  <c r="J28" i="2"/>
  <c r="AP27" i="2"/>
  <c r="AW26" i="2"/>
  <c r="AM27" i="2"/>
  <c r="AR27" i="2" s="1"/>
  <c r="AL27" i="2"/>
  <c r="AB29" i="2"/>
  <c r="C28" i="2"/>
  <c r="L27" i="2"/>
  <c r="D28" i="2"/>
  <c r="K28" i="2" s="1"/>
  <c r="AK27" i="2"/>
  <c r="AU27" i="2" s="1"/>
  <c r="AJ27" i="2"/>
  <c r="AS27" i="2" l="1"/>
  <c r="AN27" i="2"/>
  <c r="G29" i="2"/>
  <c r="H29" i="2"/>
  <c r="AJ28" i="2"/>
  <c r="AK28" i="2"/>
  <c r="AT27" i="2"/>
  <c r="AL28" i="2"/>
  <c r="AM28" i="2"/>
  <c r="V30" i="2"/>
  <c r="AB30" i="2" s="1"/>
  <c r="W30" i="2"/>
  <c r="AD30" i="2" s="1"/>
  <c r="AE29" i="2"/>
  <c r="AV27" i="2"/>
  <c r="AQ27" i="2"/>
  <c r="AO27" i="2"/>
  <c r="I28" i="2"/>
  <c r="E29" i="2"/>
  <c r="F29" i="2"/>
  <c r="V31" i="2" l="1"/>
  <c r="W31" i="2"/>
  <c r="K29" i="2"/>
  <c r="AH28" i="2"/>
  <c r="AQ28" i="2" s="1"/>
  <c r="AI28" i="2"/>
  <c r="AU28" i="2" s="1"/>
  <c r="AA31" i="2"/>
  <c r="Z31" i="2"/>
  <c r="AV28" i="2"/>
  <c r="AC30" i="2"/>
  <c r="I29" i="2"/>
  <c r="L28" i="2"/>
  <c r="C29" i="2"/>
  <c r="J29" i="2" s="1"/>
  <c r="D29" i="2"/>
  <c r="AS28" i="2"/>
  <c r="AO28" i="2"/>
  <c r="AW27" i="2"/>
  <c r="AT28" i="2" l="1"/>
  <c r="E30" i="2"/>
  <c r="F30" i="2"/>
  <c r="X31" i="2"/>
  <c r="AC31" i="2" s="1"/>
  <c r="Y31" i="2"/>
  <c r="AD31" i="2" s="1"/>
  <c r="C30" i="2"/>
  <c r="J30" i="2" s="1"/>
  <c r="L29" i="2"/>
  <c r="D30" i="2"/>
  <c r="K30" i="2" s="1"/>
  <c r="I30" i="2"/>
  <c r="AM29" i="2"/>
  <c r="AL29" i="2"/>
  <c r="AE30" i="2"/>
  <c r="G30" i="2"/>
  <c r="H30" i="2"/>
  <c r="AR28" i="2"/>
  <c r="AP28" i="2"/>
  <c r="AN28" i="2"/>
  <c r="AH29" i="2"/>
  <c r="AI29" i="2"/>
  <c r="G31" i="2" l="1"/>
  <c r="K31" i="2" s="1"/>
  <c r="H31" i="2"/>
  <c r="F31" i="2"/>
  <c r="E31" i="2"/>
  <c r="Z32" i="2"/>
  <c r="AA32" i="2"/>
  <c r="X32" i="2"/>
  <c r="Y32" i="2"/>
  <c r="D31" i="2"/>
  <c r="C31" i="2"/>
  <c r="J31" i="2" s="1"/>
  <c r="I31" i="2"/>
  <c r="L30" i="2"/>
  <c r="AR29" i="2"/>
  <c r="AK29" i="2"/>
  <c r="AT29" i="2" s="1"/>
  <c r="AJ29" i="2"/>
  <c r="AN29" i="2" s="1"/>
  <c r="AV29" i="2"/>
  <c r="AB31" i="2"/>
  <c r="AW28" i="2"/>
  <c r="AP29" i="2"/>
  <c r="E32" i="2" l="1"/>
  <c r="F32" i="2"/>
  <c r="G32" i="2"/>
  <c r="H32" i="2"/>
  <c r="J32" i="2" s="1"/>
  <c r="AJ30" i="2"/>
  <c r="AK30" i="2"/>
  <c r="D32" i="2"/>
  <c r="K32" i="2" s="1"/>
  <c r="L31" i="2"/>
  <c r="C32" i="2"/>
  <c r="I32" i="2" s="1"/>
  <c r="AO29" i="2"/>
  <c r="AQ29" i="2"/>
  <c r="AW29" i="2" s="1"/>
  <c r="AS29" i="2"/>
  <c r="AU29" i="2"/>
  <c r="AE31" i="2"/>
  <c r="V32" i="2"/>
  <c r="AB32" i="2" s="1"/>
  <c r="W32" i="2"/>
  <c r="AD32" i="2" s="1"/>
  <c r="L32" i="2" l="1"/>
  <c r="C33" i="2"/>
  <c r="D33" i="2"/>
  <c r="E33" i="2"/>
  <c r="I33" i="2" s="1"/>
  <c r="F33" i="2"/>
  <c r="V33" i="2"/>
  <c r="W33" i="2"/>
  <c r="AE32" i="2"/>
  <c r="H33" i="2"/>
  <c r="J33" i="2" s="1"/>
  <c r="G33" i="2"/>
  <c r="K33" i="2" s="1"/>
  <c r="Z33" i="2"/>
  <c r="AA33" i="2"/>
  <c r="AL30" i="2"/>
  <c r="AM30" i="2"/>
  <c r="AC32" i="2"/>
  <c r="AS30" i="2"/>
  <c r="AH30" i="2"/>
  <c r="AI30" i="2"/>
  <c r="AU30" i="2" s="1"/>
  <c r="AQ30" i="2" l="1"/>
  <c r="L33" i="2"/>
  <c r="AM31" i="2"/>
  <c r="AL31" i="2"/>
  <c r="AT30" i="2"/>
  <c r="AV30" i="2"/>
  <c r="X33" i="2"/>
  <c r="AB33" i="2" s="1"/>
  <c r="Y33" i="2"/>
  <c r="AD33" i="2" s="1"/>
  <c r="AO30" i="2"/>
  <c r="AR30" i="2"/>
  <c r="AP30" i="2"/>
  <c r="AN30" i="2"/>
  <c r="AW30" i="2" l="1"/>
  <c r="AC33" i="2"/>
  <c r="AI31" i="2"/>
  <c r="AH31" i="2"/>
  <c r="AR31" i="2" s="1"/>
  <c r="AJ31" i="2"/>
  <c r="AK31" i="2"/>
  <c r="AE33" i="2"/>
  <c r="AV31" i="2"/>
  <c r="AT31" i="2"/>
  <c r="AO31" i="2" l="1"/>
  <c r="AQ31" i="2"/>
  <c r="AS31" i="2"/>
  <c r="AJ32" i="2"/>
  <c r="AK32" i="2"/>
  <c r="AU31" i="2"/>
  <c r="AP31" i="2"/>
  <c r="AN31" i="2"/>
  <c r="AW31" i="2" l="1"/>
  <c r="AM32" i="2"/>
  <c r="AL32" i="2"/>
  <c r="AO32" i="2" s="1"/>
  <c r="AS32" i="2"/>
  <c r="AH32" i="2"/>
  <c r="AR32" i="2" s="1"/>
  <c r="AI32" i="2"/>
  <c r="AU32" i="2" s="1"/>
  <c r="AJ33" i="2" l="1"/>
  <c r="AK33" i="2"/>
  <c r="AQ32" i="2"/>
  <c r="AL33" i="2"/>
  <c r="AM33" i="2"/>
  <c r="AH33" i="2"/>
  <c r="AI33" i="2"/>
  <c r="AU33" i="2" s="1"/>
  <c r="AT32" i="2"/>
  <c r="AV32" i="2"/>
  <c r="AP32" i="2"/>
  <c r="AN32" i="2"/>
  <c r="AR33" i="2" l="1"/>
  <c r="AL34" i="2"/>
  <c r="AM34" i="2"/>
  <c r="AN33" i="2"/>
  <c r="AP33" i="2"/>
  <c r="AW32" i="2"/>
  <c r="AT33" i="2"/>
  <c r="AV33" i="2"/>
  <c r="AK34" i="2"/>
  <c r="AJ34" i="2"/>
  <c r="AO34" i="2" s="1"/>
  <c r="AQ33" i="2"/>
  <c r="AS33" i="2"/>
  <c r="AO33" i="2"/>
  <c r="AW33" i="2" l="1"/>
  <c r="AS34" i="2"/>
  <c r="AV34" i="2"/>
  <c r="AI34" i="2"/>
  <c r="AU34" i="2" s="1"/>
  <c r="AH34" i="2"/>
  <c r="AR34" i="2" s="1"/>
  <c r="AI35" i="2"/>
  <c r="AH35" i="2"/>
  <c r="AL35" i="2" l="1"/>
  <c r="AM35" i="2"/>
  <c r="AR35" i="2" s="1"/>
  <c r="AT34" i="2"/>
  <c r="AJ35" i="2"/>
  <c r="AO35" i="2" s="1"/>
  <c r="AK35" i="2"/>
  <c r="AU35" i="2" s="1"/>
  <c r="AQ34" i="2"/>
  <c r="AP34" i="2"/>
  <c r="AN34" i="2"/>
  <c r="AJ36" i="2" l="1"/>
  <c r="AK36" i="2"/>
  <c r="AL36" i="2"/>
  <c r="AM36" i="2"/>
  <c r="AN35" i="2"/>
  <c r="AP35" i="2"/>
  <c r="AW34" i="2"/>
  <c r="AT35" i="2"/>
  <c r="AV35" i="2"/>
  <c r="AQ35" i="2"/>
  <c r="AS35" i="2"/>
  <c r="AI36" i="2"/>
  <c r="AU36" i="2" s="1"/>
  <c r="AH36" i="2"/>
  <c r="AR36" i="2" s="1"/>
  <c r="AL37" i="2" l="1"/>
  <c r="AM37" i="2"/>
  <c r="AS36" i="2"/>
  <c r="AQ36" i="2"/>
  <c r="AJ37" i="2"/>
  <c r="AO37" i="2" s="1"/>
  <c r="AK37" i="2"/>
  <c r="AV36" i="2"/>
  <c r="AT36" i="2"/>
  <c r="AP36" i="2"/>
  <c r="AN36" i="2"/>
  <c r="AW35" i="2"/>
  <c r="AO36" i="2"/>
  <c r="AW36" i="2" l="1"/>
  <c r="AV37" i="2"/>
  <c r="AH38" i="2"/>
  <c r="AI38" i="2"/>
  <c r="AH37" i="2"/>
  <c r="AR37" i="2" s="1"/>
  <c r="AI37" i="2"/>
  <c r="AU37" i="2" s="1"/>
  <c r="AS37" i="2"/>
  <c r="AQ37" i="2"/>
  <c r="AL38" i="2" l="1"/>
  <c r="AM38" i="2"/>
  <c r="AR38" i="2"/>
  <c r="AJ38" i="2"/>
  <c r="AO38" i="2" s="1"/>
  <c r="AK38" i="2"/>
  <c r="AU38" i="2"/>
  <c r="AT37" i="2"/>
  <c r="AN37" i="2"/>
  <c r="AP37" i="2"/>
  <c r="AL39" i="2" l="1"/>
  <c r="AM39" i="2"/>
  <c r="AT38" i="2"/>
  <c r="AV38" i="2"/>
  <c r="AQ38" i="2"/>
  <c r="AK39" i="2"/>
  <c r="AJ39" i="2"/>
  <c r="AW37" i="2"/>
  <c r="AN38" i="2"/>
  <c r="AP38" i="2"/>
  <c r="AH39" i="2"/>
  <c r="AR39" i="2" s="1"/>
  <c r="AI39" i="2"/>
  <c r="AU39" i="2" s="1"/>
  <c r="AS38" i="2"/>
  <c r="AO39" i="2" l="1"/>
  <c r="AK40" i="2"/>
  <c r="AJ40" i="2"/>
  <c r="AQ39" i="2"/>
  <c r="AS39" i="2"/>
  <c r="AV39" i="2"/>
  <c r="AT39" i="2"/>
  <c r="AM40" i="2"/>
  <c r="AL40" i="2"/>
  <c r="AW38" i="2"/>
  <c r="AN39" i="2"/>
  <c r="AP39" i="2"/>
  <c r="AH40" i="2"/>
  <c r="AR40" i="2" s="1"/>
  <c r="AI40" i="2"/>
  <c r="AU40" i="2" s="1"/>
  <c r="AM41" i="2" l="1"/>
  <c r="AL41" i="2"/>
  <c r="AW39" i="2"/>
  <c r="AN40" i="2"/>
  <c r="AP40" i="2"/>
  <c r="AJ41" i="2"/>
  <c r="AO41" i="2" s="1"/>
  <c r="AK41" i="2"/>
  <c r="AV40" i="2"/>
  <c r="AT40" i="2"/>
  <c r="AQ40" i="2"/>
  <c r="AS40" i="2"/>
  <c r="AO40" i="2"/>
  <c r="AH41" i="2" l="1"/>
  <c r="AR41" i="2" s="1"/>
  <c r="AI41" i="2"/>
  <c r="AU41" i="2" s="1"/>
  <c r="AQ41" i="2"/>
  <c r="AS41" i="2"/>
  <c r="AT41" i="2"/>
  <c r="AV41" i="2"/>
  <c r="AH42" i="2"/>
  <c r="AI42" i="2"/>
  <c r="AW40" i="2"/>
  <c r="AP41" i="2"/>
  <c r="AN41" i="2"/>
  <c r="AW41" i="2" l="1"/>
  <c r="AP42" i="2"/>
  <c r="AL42" i="2"/>
  <c r="AM42" i="2"/>
  <c r="AR42" i="2" s="1"/>
  <c r="AJ42" i="2"/>
  <c r="AO42" i="2" s="1"/>
  <c r="AK42" i="2"/>
  <c r="AU42" i="2" s="1"/>
  <c r="AT42" i="2" l="1"/>
  <c r="AL43" i="2"/>
  <c r="AM43" i="2"/>
  <c r="AJ43" i="2"/>
  <c r="AO43" i="2" s="1"/>
  <c r="AK43" i="2"/>
  <c r="AV42" i="2"/>
  <c r="AI43" i="2"/>
  <c r="AU43" i="2" s="1"/>
  <c r="AH43" i="2"/>
  <c r="AR43" i="2" s="1"/>
  <c r="AQ42" i="2"/>
  <c r="AS42" i="2"/>
  <c r="AN42" i="2"/>
  <c r="AV43" i="2" l="1"/>
  <c r="AS43" i="2"/>
  <c r="AQ43" i="2"/>
  <c r="AN43" i="2"/>
  <c r="AP43" i="2"/>
  <c r="AW42" i="2"/>
  <c r="AJ44" i="2"/>
  <c r="AK44" i="2"/>
  <c r="AL44" i="2"/>
  <c r="AM44" i="2"/>
  <c r="AT43" i="2"/>
  <c r="AH44" i="2"/>
  <c r="AI44" i="2"/>
  <c r="AU44" i="2" s="1"/>
  <c r="AR44" i="2" l="1"/>
  <c r="AP44" i="2"/>
  <c r="AW43" i="2"/>
  <c r="AN44" i="2"/>
  <c r="AJ45" i="2"/>
  <c r="AK45" i="2"/>
  <c r="AQ44" i="2"/>
  <c r="AS44" i="2"/>
  <c r="AL45" i="2"/>
  <c r="AM45" i="2"/>
  <c r="AV44" i="2"/>
  <c r="AT44" i="2"/>
  <c r="AO44" i="2"/>
  <c r="AH45" i="2" l="1"/>
  <c r="AR45" i="2" s="1"/>
  <c r="AI45" i="2"/>
  <c r="AU45" i="2" s="1"/>
  <c r="AV45" i="2"/>
  <c r="AT45" i="2"/>
  <c r="AO45" i="2"/>
  <c r="AQ45" i="2"/>
  <c r="AS45" i="2"/>
  <c r="AP45" i="2"/>
  <c r="AW44" i="2"/>
  <c r="AN45" i="2"/>
  <c r="AI46" i="2" l="1"/>
  <c r="AH46" i="2"/>
  <c r="AP46" i="2"/>
  <c r="AW45" i="2"/>
  <c r="AL46" i="2"/>
  <c r="AM46" i="2"/>
  <c r="AJ46" i="2"/>
  <c r="AO46" i="2" s="1"/>
  <c r="AK46" i="2"/>
  <c r="AV46" i="2" l="1"/>
  <c r="AI47" i="2"/>
  <c r="AH47" i="2"/>
  <c r="AT46" i="2"/>
  <c r="AS46" i="2"/>
  <c r="AR46" i="2"/>
  <c r="AQ46" i="2"/>
  <c r="AN46" i="2"/>
  <c r="AU46" i="2"/>
  <c r="AL47" i="2" l="1"/>
  <c r="AM47" i="2"/>
  <c r="AR47" i="2"/>
  <c r="AP47" i="2"/>
  <c r="AW46" i="2"/>
  <c r="AK47" i="2"/>
  <c r="AJ47" i="2"/>
  <c r="AO47" i="2" s="1"/>
  <c r="AT47" i="2"/>
  <c r="AV47" i="2"/>
  <c r="AU47" i="2"/>
  <c r="AM48" i="2" l="1"/>
  <c r="AL48" i="2"/>
  <c r="AV48" i="2"/>
  <c r="AH48" i="2"/>
  <c r="AR48" i="2" s="1"/>
  <c r="AI48" i="2"/>
  <c r="AN47" i="2"/>
  <c r="AJ48" i="2"/>
  <c r="AO48" i="2" s="1"/>
  <c r="AK48" i="2"/>
  <c r="AS47" i="2"/>
  <c r="AQ47" i="2"/>
  <c r="AQ48" i="2" l="1"/>
  <c r="AS48" i="2"/>
  <c r="AH49" i="2"/>
  <c r="AI49" i="2"/>
  <c r="AU48" i="2"/>
  <c r="AJ49" i="2"/>
  <c r="AK49" i="2"/>
  <c r="AN48" i="2"/>
  <c r="AP48" i="2"/>
  <c r="AW47" i="2"/>
  <c r="AT48" i="2"/>
  <c r="AP49" i="2" l="1"/>
  <c r="AW48" i="2"/>
  <c r="AL49" i="2"/>
  <c r="AM49" i="2"/>
  <c r="AR49" i="2" s="1"/>
  <c r="AU49" i="2"/>
  <c r="AS49" i="2"/>
  <c r="AQ49" i="2"/>
  <c r="AT49" i="2" l="1"/>
  <c r="AL50" i="2"/>
  <c r="AM50" i="2"/>
  <c r="AK50" i="2"/>
  <c r="AJ50" i="2"/>
  <c r="AO50" i="2" s="1"/>
  <c r="AO49" i="2"/>
  <c r="AN49" i="2"/>
  <c r="AV49" i="2"/>
  <c r="AW49" i="2" l="1"/>
  <c r="AH50" i="2"/>
  <c r="AR50" i="2" s="1"/>
  <c r="AI50" i="2"/>
  <c r="AU50" i="2" s="1"/>
  <c r="AS50" i="2"/>
  <c r="AQ50" i="2"/>
  <c r="AQ8" i="2" s="1"/>
  <c r="AV50" i="2"/>
  <c r="AN50" i="2" l="1"/>
  <c r="AP50" i="2"/>
  <c r="AT50" i="2"/>
  <c r="AT8" i="2" s="1"/>
  <c r="AN8" i="2" l="1"/>
  <c r="AW50" i="2"/>
</calcChain>
</file>

<file path=xl/sharedStrings.xml><?xml version="1.0" encoding="utf-8"?>
<sst xmlns="http://schemas.openxmlformats.org/spreadsheetml/2006/main" count="81" uniqueCount="47">
  <si>
    <t>initwt</t>
  </si>
  <si>
    <t>lolim</t>
  </si>
  <si>
    <t>alpuniv</t>
  </si>
  <si>
    <t>alpa</t>
  </si>
  <si>
    <t>alpb</t>
  </si>
  <si>
    <t>alpc</t>
  </si>
  <si>
    <t>desired</t>
  </si>
  <si>
    <t>Input desired delegation here</t>
  </si>
  <si>
    <t>cuthidel</t>
  </si>
  <si>
    <t>If anyone delegates more than 1 (or 100%) cut it down to 1</t>
  </si>
  <si>
    <t>factotdel</t>
  </si>
  <si>
    <t>Round</t>
  </si>
  <si>
    <t>A to B</t>
  </si>
  <si>
    <t>A to C</t>
  </si>
  <si>
    <t xml:space="preserve">B to A </t>
  </si>
  <si>
    <t>B to C</t>
  </si>
  <si>
    <t xml:space="preserve">C to A </t>
  </si>
  <si>
    <t>C to B</t>
  </si>
  <si>
    <t xml:space="preserve">A </t>
  </si>
  <si>
    <t>A_del</t>
  </si>
  <si>
    <t>A_undel</t>
  </si>
  <si>
    <t>B</t>
  </si>
  <si>
    <t>B_del</t>
  </si>
  <si>
    <t>B_undel</t>
  </si>
  <si>
    <t>C</t>
  </si>
  <si>
    <t>C_del</t>
  </si>
  <si>
    <t>C_undel</t>
  </si>
  <si>
    <t>TOTCHECK</t>
  </si>
  <si>
    <t>If anyone's final weight is below lolim, adjust alpuniv (or alpa, alpb, alpc) to satisfy.</t>
  </si>
  <si>
    <t>satisfylo</t>
  </si>
  <si>
    <t>Weights</t>
  </si>
  <si>
    <t>Delegations</t>
  </si>
  <si>
    <t>If anyone's total delegation is greater than 1, factor it down to 1</t>
  </si>
  <si>
    <t>% delegation</t>
  </si>
  <si>
    <t>Alice delegates 30% to Bob and Bob delegates 20% to Alice. Carol is a non-participant in delegation.</t>
  </si>
  <si>
    <t>alpb and alpc to get final weight to satisfy lolim</t>
  </si>
  <si>
    <t>or individual alpa</t>
  </si>
  <si>
    <t>A</t>
  </si>
  <si>
    <t>either alpuniv</t>
  </si>
  <si>
    <t>Final Weights</t>
  </si>
  <si>
    <t>You can delegate</t>
  </si>
  <si>
    <t>Low limit</t>
  </si>
  <si>
    <t>Initial weight</t>
  </si>
  <si>
    <t>A_undel is the undelegatable part of A's weight (what A has left over after delegating)</t>
  </si>
  <si>
    <t>A_del is the delegatable part of A's weight</t>
  </si>
  <si>
    <t>Now do it with 3 people, A, B and C</t>
  </si>
  <si>
    <t>Fixed percentage on received weight delegation algorithm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</si>
</sst>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65c976700d62e95/Documents/Preference_Voting.xlsx" TargetMode="External"/><Relationship Id="rId1" Type="http://schemas.openxmlformats.org/officeDocument/2006/relationships/externalLinkPath" Target="https://d.docs.live.net/365c976700d62e95/Documents/Preference_Vo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3"/>
      <sheetName val="Sheet6"/>
      <sheetName val="preference2"/>
      <sheetName val="Sheet8"/>
      <sheetName val="Sheet9"/>
      <sheetName val="pareto_frontier_points"/>
      <sheetName val="policy_voting_withinteractions2"/>
      <sheetName val="vothap_results"/>
      <sheetName val="vothap_results (2)"/>
      <sheetName val="Sheet11"/>
      <sheetName val="Sheet15"/>
      <sheetName val="D"/>
      <sheetName val="B_48"/>
      <sheetName val="B_48 (2)"/>
      <sheetName val="Sheet14"/>
      <sheetName val="SampleSize"/>
      <sheetName val="Sheet12"/>
      <sheetName val="Sheet2"/>
      <sheetName val="Sheet4"/>
      <sheetName val="Sheet7"/>
      <sheetName val="Brain_40"/>
      <sheetName val="Brain41_npv"/>
      <sheetName val="Brain42"/>
      <sheetName val="Brain44"/>
      <sheetName val="Brain_5758"/>
      <sheetName val="Brain_45"/>
      <sheetName val="Sheet10"/>
      <sheetName val="Brain41_all_chart"/>
      <sheetName val="Brain41_all_data"/>
      <sheetName val="Sheet16"/>
      <sheetName val="Brain62"/>
      <sheetName val="Brain63"/>
      <sheetName val="Brain63_cont"/>
      <sheetName val="Brain65"/>
      <sheetName val="Brain64"/>
      <sheetName val="Brain6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9"/>
      <sheetData sheetId="30"/>
      <sheetData sheetId="31"/>
      <sheetData sheetId="32"/>
      <sheetData sheetId="33"/>
      <sheetData sheetId="34"/>
      <sheetData sheetId="35">
        <row r="41">
          <cell r="AF41">
            <v>1.2</v>
          </cell>
        </row>
      </sheetData>
      <sheetData sheetId="36">
        <row r="2">
          <cell r="D2">
            <v>1</v>
          </cell>
        </row>
        <row r="3">
          <cell r="D3">
            <v>3</v>
          </cell>
        </row>
        <row r="4">
          <cell r="D4">
            <v>1</v>
          </cell>
        </row>
        <row r="5">
          <cell r="D5">
            <v>3</v>
          </cell>
        </row>
        <row r="6">
          <cell r="D6">
            <v>0</v>
          </cell>
        </row>
        <row r="7">
          <cell r="D7">
            <v>1.666666666666667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4ABB2-7C0E-4E9B-ADFE-0C423C18BA2C}">
  <dimension ref="B1:AW54"/>
  <sheetViews>
    <sheetView tabSelected="1" topLeftCell="AF1" zoomScale="125" zoomScaleNormal="125" workbookViewId="0">
      <selection activeCell="AH11" sqref="AH11"/>
    </sheetView>
  </sheetViews>
  <sheetFormatPr defaultRowHeight="15" x14ac:dyDescent="0.25"/>
  <cols>
    <col min="2" max="2" width="12" customWidth="1"/>
    <col min="34" max="34" width="12.7109375" bestFit="1" customWidth="1"/>
    <col min="35" max="36" width="12" bestFit="1" customWidth="1"/>
    <col min="37" max="37" width="12.7109375" bestFit="1" customWidth="1"/>
    <col min="40" max="40" width="11" bestFit="1" customWidth="1"/>
    <col min="49" max="49" width="17.42578125" bestFit="1" customWidth="1"/>
  </cols>
  <sheetData>
    <row r="1" spans="2:49" x14ac:dyDescent="0.25">
      <c r="AG1" t="s">
        <v>46</v>
      </c>
    </row>
    <row r="2" spans="2:49" x14ac:dyDescent="0.25">
      <c r="U2" t="s">
        <v>45</v>
      </c>
      <c r="AG2" t="s">
        <v>44</v>
      </c>
    </row>
    <row r="3" spans="2:49" x14ac:dyDescent="0.25">
      <c r="V3">
        <v>0.2</v>
      </c>
      <c r="W3">
        <v>0.6</v>
      </c>
      <c r="X3">
        <v>0.1</v>
      </c>
      <c r="Y3">
        <v>0.4</v>
      </c>
      <c r="Z3">
        <v>0.3</v>
      </c>
      <c r="AA3">
        <v>0.5</v>
      </c>
      <c r="AG3" t="s">
        <v>43</v>
      </c>
    </row>
    <row r="4" spans="2:49" x14ac:dyDescent="0.25">
      <c r="AG4" t="s">
        <v>0</v>
      </c>
      <c r="AH4" s="1">
        <v>1</v>
      </c>
      <c r="AI4" t="s">
        <v>42</v>
      </c>
    </row>
    <row r="5" spans="2:49" x14ac:dyDescent="0.25">
      <c r="AG5" t="s">
        <v>1</v>
      </c>
      <c r="AH5" s="1">
        <v>0</v>
      </c>
      <c r="AI5" t="s">
        <v>41</v>
      </c>
    </row>
    <row r="6" spans="2:49" x14ac:dyDescent="0.25">
      <c r="AE6">
        <v>0.44700000000000001</v>
      </c>
      <c r="AG6" t="s">
        <v>2</v>
      </c>
      <c r="AH6" s="1">
        <v>1</v>
      </c>
      <c r="AI6" t="s">
        <v>40</v>
      </c>
      <c r="AN6" t="s">
        <v>39</v>
      </c>
    </row>
    <row r="7" spans="2:49" x14ac:dyDescent="0.25">
      <c r="AG7" t="s">
        <v>3</v>
      </c>
      <c r="AH7" s="1">
        <v>1</v>
      </c>
      <c r="AI7" t="s">
        <v>38</v>
      </c>
      <c r="AN7" t="s">
        <v>37</v>
      </c>
      <c r="AQ7" t="s">
        <v>21</v>
      </c>
      <c r="AT7" t="s">
        <v>24</v>
      </c>
    </row>
    <row r="8" spans="2:49" x14ac:dyDescent="0.25">
      <c r="AG8" t="s">
        <v>4</v>
      </c>
      <c r="AH8" s="1">
        <v>1</v>
      </c>
      <c r="AI8" t="s">
        <v>36</v>
      </c>
      <c r="AN8">
        <f>AN50</f>
        <v>-0.33333333333333326</v>
      </c>
      <c r="AQ8">
        <f>AQ50</f>
        <v>-1.4705882352941178E-2</v>
      </c>
      <c r="AT8">
        <f>AT50</f>
        <v>-0.50490196078431371</v>
      </c>
    </row>
    <row r="9" spans="2:49" x14ac:dyDescent="0.25">
      <c r="AG9" t="s">
        <v>5</v>
      </c>
      <c r="AH9" s="1">
        <v>1</v>
      </c>
      <c r="AI9" t="s">
        <v>35</v>
      </c>
    </row>
    <row r="10" spans="2:49" x14ac:dyDescent="0.25">
      <c r="AG10" t="s">
        <v>6</v>
      </c>
      <c r="AH10" s="1">
        <v>4</v>
      </c>
      <c r="AI10" s="1">
        <v>0.5</v>
      </c>
      <c r="AJ10" s="1">
        <v>1</v>
      </c>
      <c r="AK10" s="1">
        <v>-1.4</v>
      </c>
      <c r="AL10" s="1">
        <v>-3</v>
      </c>
      <c r="AM10" s="1">
        <v>-0.2</v>
      </c>
      <c r="AN10" s="2" t="s">
        <v>7</v>
      </c>
    </row>
    <row r="11" spans="2:49" x14ac:dyDescent="0.25">
      <c r="B11" t="s">
        <v>34</v>
      </c>
      <c r="AG11" t="s">
        <v>8</v>
      </c>
      <c r="AH11">
        <f>IF(ABS(AH10)&gt;1,1*SIGN(AH10),AH10)</f>
        <v>1</v>
      </c>
      <c r="AI11">
        <f t="shared" ref="AI11:AM11" si="0">IF(ABS(AI10)&gt;1,1*SIGN(AI10),AI10)</f>
        <v>0.5</v>
      </c>
      <c r="AJ11">
        <f t="shared" si="0"/>
        <v>1</v>
      </c>
      <c r="AK11">
        <f t="shared" si="0"/>
        <v>-1</v>
      </c>
      <c r="AL11">
        <f t="shared" si="0"/>
        <v>-1</v>
      </c>
      <c r="AM11">
        <f t="shared" si="0"/>
        <v>-0.2</v>
      </c>
      <c r="AN11" t="s">
        <v>9</v>
      </c>
    </row>
    <row r="12" spans="2:49" x14ac:dyDescent="0.25">
      <c r="B12" t="s">
        <v>33</v>
      </c>
      <c r="C12">
        <v>0.3</v>
      </c>
      <c r="D12">
        <v>0</v>
      </c>
      <c r="E12">
        <v>0.2</v>
      </c>
      <c r="F12">
        <v>0</v>
      </c>
      <c r="G12">
        <v>0</v>
      </c>
      <c r="H12">
        <v>0</v>
      </c>
      <c r="V12">
        <v>0.3</v>
      </c>
      <c r="W12">
        <v>0</v>
      </c>
      <c r="X12">
        <v>0</v>
      </c>
      <c r="Y12">
        <v>0</v>
      </c>
      <c r="Z12">
        <v>0</v>
      </c>
      <c r="AA12">
        <v>0</v>
      </c>
      <c r="AG12" t="s">
        <v>10</v>
      </c>
      <c r="AH12">
        <f>IF((ABS(AH11)+ABS(AI11))&gt;1,AH11*(1/(ABS(AH11)+ABS(AI11))),AH11)</f>
        <v>0.66666666666666663</v>
      </c>
      <c r="AI12">
        <f>IF((ABS(AH11)+ABS(AI11))&gt;1,AI11*(1/(ABS(AH11)+ABS(AI11))),AI11)</f>
        <v>0.33333333333333331</v>
      </c>
      <c r="AJ12">
        <f>IF((ABS(AJ11)+ABS(AK11))&gt;1,AJ11*(1/(ABS(AJ11)+ABS(AK11))),AJ11)</f>
        <v>0.5</v>
      </c>
      <c r="AK12">
        <f>IF((ABS(AJ11)+ABS(AK11))&gt;1,AK11*(1/(ABS(AJ11)+ABS(AK11))),AK11)</f>
        <v>-0.5</v>
      </c>
      <c r="AL12">
        <f>IF((ABS(AL11)+ABS(AM11))&gt;1,AL11*(1/(ABS(AL11)+ABS(AM11))),AL11)</f>
        <v>-0.83333333333333337</v>
      </c>
      <c r="AM12">
        <f>IF((ABS(AL11)+ABS(AM11))&gt;1,AM11*(1/(ABS(AL11)+ABS(AM11))),AM11)</f>
        <v>-0.16666666666666669</v>
      </c>
      <c r="AN12" t="s">
        <v>32</v>
      </c>
    </row>
    <row r="13" spans="2:49" x14ac:dyDescent="0.25">
      <c r="C13" t="s">
        <v>31</v>
      </c>
      <c r="I13" t="s">
        <v>30</v>
      </c>
      <c r="AG13" t="s">
        <v>29</v>
      </c>
      <c r="AH13">
        <f>alpuniv*alpa*alpb*AH12</f>
        <v>0.66666666666666663</v>
      </c>
      <c r="AI13">
        <f>alpuniv*alpa*alpc*AI12</f>
        <v>0.33333333333333331</v>
      </c>
      <c r="AJ13">
        <f>alpuniv*alpa*alpb*AJ12</f>
        <v>0.5</v>
      </c>
      <c r="AK13">
        <f>alpuniv*alpc*alpb*AK12</f>
        <v>-0.5</v>
      </c>
      <c r="AL13">
        <f>alpuniv*alpa*alpc*AL12</f>
        <v>-0.83333333333333337</v>
      </c>
      <c r="AM13">
        <f>alpuniv*alpb*alpc*AM12</f>
        <v>-0.16666666666666669</v>
      </c>
      <c r="AN13" t="s">
        <v>28</v>
      </c>
    </row>
    <row r="14" spans="2:49" x14ac:dyDescent="0.25">
      <c r="B14" t="s">
        <v>11</v>
      </c>
      <c r="C14" t="s">
        <v>12</v>
      </c>
      <c r="D14" t="s">
        <v>13</v>
      </c>
      <c r="E14" t="s">
        <v>14</v>
      </c>
      <c r="F14" t="s">
        <v>15</v>
      </c>
      <c r="G14" t="s">
        <v>16</v>
      </c>
      <c r="H14" t="s">
        <v>17</v>
      </c>
      <c r="I14" t="s">
        <v>18</v>
      </c>
      <c r="J14" t="s">
        <v>21</v>
      </c>
      <c r="K14" t="s">
        <v>24</v>
      </c>
      <c r="L14" t="s">
        <v>27</v>
      </c>
      <c r="U14" t="s">
        <v>11</v>
      </c>
      <c r="V14" t="s">
        <v>12</v>
      </c>
      <c r="W14" t="s">
        <v>13</v>
      </c>
      <c r="X14" t="s">
        <v>14</v>
      </c>
      <c r="Y14" t="s">
        <v>15</v>
      </c>
      <c r="Z14" t="s">
        <v>16</v>
      </c>
      <c r="AA14" t="s">
        <v>17</v>
      </c>
      <c r="AB14" t="s">
        <v>18</v>
      </c>
      <c r="AC14" t="s">
        <v>21</v>
      </c>
      <c r="AD14" t="s">
        <v>24</v>
      </c>
      <c r="AE14" t="s">
        <v>27</v>
      </c>
      <c r="AG14" t="s">
        <v>11</v>
      </c>
      <c r="AH14" t="s">
        <v>12</v>
      </c>
      <c r="AI14" t="s">
        <v>13</v>
      </c>
      <c r="AJ14" t="s">
        <v>14</v>
      </c>
      <c r="AK14" t="s">
        <v>15</v>
      </c>
      <c r="AL14" t="s">
        <v>16</v>
      </c>
      <c r="AM14" t="s">
        <v>17</v>
      </c>
      <c r="AN14" t="s">
        <v>18</v>
      </c>
      <c r="AO14" t="s">
        <v>19</v>
      </c>
      <c r="AP14" t="s">
        <v>20</v>
      </c>
      <c r="AQ14" t="s">
        <v>21</v>
      </c>
      <c r="AR14" t="s">
        <v>22</v>
      </c>
      <c r="AS14" t="s">
        <v>23</v>
      </c>
      <c r="AT14" t="s">
        <v>24</v>
      </c>
      <c r="AU14" t="s">
        <v>25</v>
      </c>
      <c r="AV14" t="s">
        <v>26</v>
      </c>
      <c r="AW14" t="s">
        <v>27</v>
      </c>
    </row>
    <row r="15" spans="2:49" x14ac:dyDescent="0.25">
      <c r="B15">
        <v>0</v>
      </c>
      <c r="I15">
        <v>100</v>
      </c>
      <c r="J15">
        <v>100</v>
      </c>
      <c r="K15">
        <v>100</v>
      </c>
      <c r="L15">
        <f t="shared" ref="L15:L33" si="1">I15+J15+K15</f>
        <v>300</v>
      </c>
      <c r="U15">
        <v>0</v>
      </c>
      <c r="AB15">
        <v>100</v>
      </c>
      <c r="AC15">
        <v>100</v>
      </c>
      <c r="AD15">
        <v>100</v>
      </c>
      <c r="AE15">
        <f t="shared" ref="AE15:AE33" si="2">AB15+AC15+AD15</f>
        <v>300</v>
      </c>
      <c r="AG15">
        <v>0</v>
      </c>
      <c r="AN15">
        <f>initwt</f>
        <v>1</v>
      </c>
      <c r="AO15">
        <f>initwt</f>
        <v>1</v>
      </c>
      <c r="AQ15">
        <f>initwt</f>
        <v>1</v>
      </c>
      <c r="AR15">
        <f>initwt</f>
        <v>1</v>
      </c>
      <c r="AT15">
        <f>initwt</f>
        <v>1</v>
      </c>
      <c r="AU15">
        <f>initwt</f>
        <v>1</v>
      </c>
      <c r="AW15">
        <f t="shared" ref="AW15:AW50" si="3">AN15+AQ15+AT15</f>
        <v>3</v>
      </c>
    </row>
    <row r="16" spans="2:49" x14ac:dyDescent="0.25">
      <c r="B16">
        <f t="shared" ref="B16:B33" si="4">B15+1</f>
        <v>1</v>
      </c>
      <c r="C16">
        <f t="shared" ref="C16:C33" si="5">C$12*I15</f>
        <v>30</v>
      </c>
      <c r="D16">
        <f t="shared" ref="D16:D33" si="6">D$12*I15</f>
        <v>0</v>
      </c>
      <c r="E16">
        <f t="shared" ref="E16:E33" si="7">E$12*J15</f>
        <v>20</v>
      </c>
      <c r="F16">
        <f t="shared" ref="F16:F33" si="8">F$12*J15</f>
        <v>0</v>
      </c>
      <c r="G16">
        <f t="shared" ref="G16:G33" si="9">G$12*K15</f>
        <v>0</v>
      </c>
      <c r="H16">
        <f t="shared" ref="H16:H33" si="10">H$12*K15</f>
        <v>0</v>
      </c>
      <c r="I16">
        <f t="shared" ref="I16:I33" si="11">I15-C16-D16+E16+G16</f>
        <v>90</v>
      </c>
      <c r="J16">
        <f t="shared" ref="J16:J33" si="12">J15-E16-F16+C16+H16</f>
        <v>110</v>
      </c>
      <c r="K16">
        <f t="shared" ref="K16:K33" si="13">K15-G16-H16+D16+F16</f>
        <v>100</v>
      </c>
      <c r="L16">
        <f t="shared" si="1"/>
        <v>300</v>
      </c>
      <c r="U16">
        <f t="shared" ref="U16:U33" si="14">U15+1</f>
        <v>1</v>
      </c>
      <c r="V16">
        <f t="shared" ref="V16:V33" si="15">V$12*AB15</f>
        <v>30</v>
      </c>
      <c r="W16">
        <f t="shared" ref="W16:W33" si="16">W$12*AB15</f>
        <v>0</v>
      </c>
      <c r="X16">
        <f t="shared" ref="X16:X33" si="17">X$12*AC15</f>
        <v>0</v>
      </c>
      <c r="Y16">
        <f t="shared" ref="Y16:Y33" si="18">Y$12*AC15</f>
        <v>0</v>
      </c>
      <c r="Z16">
        <f t="shared" ref="Z16:Z33" si="19">Z$12*AD15</f>
        <v>0</v>
      </c>
      <c r="AA16">
        <f t="shared" ref="AA16:AA33" si="20">AA$12*AD15</f>
        <v>0</v>
      </c>
      <c r="AB16">
        <f t="shared" ref="AB16:AB33" si="21">AB15-V16-W16+X16+Z16</f>
        <v>70</v>
      </c>
      <c r="AC16">
        <f t="shared" ref="AC16:AC33" si="22">AC15-X16-Y16+V16+AA16</f>
        <v>130</v>
      </c>
      <c r="AD16">
        <f t="shared" ref="AD16:AD33" si="23">AD15-Z16-AA16+W16+Y16</f>
        <v>100</v>
      </c>
      <c r="AE16">
        <f t="shared" si="2"/>
        <v>300</v>
      </c>
      <c r="AG16">
        <f t="shared" ref="AG16:AG50" si="24">AG15+1</f>
        <v>1</v>
      </c>
      <c r="AH16">
        <f t="shared" ref="AH16:AH50" si="25">IF(AO15&gt;0,AH$13*AO15,0)</f>
        <v>0.66666666666666663</v>
      </c>
      <c r="AI16">
        <f t="shared" ref="AI16:AI50" si="26">IF(AO15&gt;0,AI$13*AO15,0)</f>
        <v>0.33333333333333331</v>
      </c>
      <c r="AJ16">
        <f t="shared" ref="AJ16:AJ50" si="27">IF(AR15&gt;0,AJ$13*AR15,0)</f>
        <v>0.5</v>
      </c>
      <c r="AK16">
        <f t="shared" ref="AK16:AK50" si="28">IF(AR15&gt;0,AK$13*AR15,0)</f>
        <v>-0.5</v>
      </c>
      <c r="AL16">
        <f t="shared" ref="AL16:AL50" si="29">IF(AU15&gt;0,AL$13*AU15,0)</f>
        <v>-0.83333333333333337</v>
      </c>
      <c r="AM16">
        <f t="shared" ref="AM16:AM50" si="30">IF(AU15&gt;0,AM$13*AU15,0)</f>
        <v>-0.16666666666666669</v>
      </c>
      <c r="AN16">
        <f t="shared" ref="AN16:AN50" si="31">AN15-ABS(AH16)-ABS(AI16)+AJ16+AL16</f>
        <v>-0.33333333333333337</v>
      </c>
      <c r="AO16">
        <f t="shared" ref="AO16:AO50" si="32">IF((AJ16+AL16)&gt;0,AJ16+AL16,0)</f>
        <v>0</v>
      </c>
      <c r="AP16">
        <f t="shared" ref="AP16:AP50" si="33">AN15-ABS(AH16)-ABS(AI16)</f>
        <v>0</v>
      </c>
      <c r="AQ16">
        <f t="shared" ref="AQ16:AQ50" si="34">AQ15-ABS(AJ16)-ABS(AK16)+AH16+AM16</f>
        <v>0.49999999999999994</v>
      </c>
      <c r="AR16">
        <f t="shared" ref="AR16:AR50" si="35">IF((AH16+AM16)&gt;0,AH16+AM16,0)</f>
        <v>0.49999999999999994</v>
      </c>
      <c r="AS16">
        <f t="shared" ref="AS16:AS50" si="36">AQ15-ABS(AJ16)-ABS(AK16)</f>
        <v>0</v>
      </c>
      <c r="AT16">
        <f t="shared" ref="AT16:AT50" si="37">AT15-ABS(AL16)-ABS(AM16)+AI16+AK16</f>
        <v>-0.16666666666666674</v>
      </c>
      <c r="AU16">
        <f t="shared" ref="AU16:AU50" si="38">IF((AI16+AK16)&gt;0,AI16+AK16,0)</f>
        <v>0</v>
      </c>
      <c r="AV16">
        <f t="shared" ref="AV16:AV50" si="39">AT15-ABS(AL16)-ABS(AM16)</f>
        <v>0</v>
      </c>
      <c r="AW16">
        <f t="shared" si="3"/>
        <v>0</v>
      </c>
    </row>
    <row r="17" spans="2:49" x14ac:dyDescent="0.25">
      <c r="B17">
        <f t="shared" si="4"/>
        <v>2</v>
      </c>
      <c r="C17">
        <f t="shared" si="5"/>
        <v>27</v>
      </c>
      <c r="D17">
        <f t="shared" si="6"/>
        <v>0</v>
      </c>
      <c r="E17">
        <f t="shared" si="7"/>
        <v>22</v>
      </c>
      <c r="F17">
        <f t="shared" si="8"/>
        <v>0</v>
      </c>
      <c r="G17">
        <f t="shared" si="9"/>
        <v>0</v>
      </c>
      <c r="H17">
        <f t="shared" si="10"/>
        <v>0</v>
      </c>
      <c r="I17">
        <f t="shared" si="11"/>
        <v>85</v>
      </c>
      <c r="J17">
        <f t="shared" si="12"/>
        <v>115</v>
      </c>
      <c r="K17">
        <f t="shared" si="13"/>
        <v>100</v>
      </c>
      <c r="L17">
        <f t="shared" si="1"/>
        <v>300</v>
      </c>
      <c r="U17">
        <f t="shared" si="14"/>
        <v>2</v>
      </c>
      <c r="V17">
        <f t="shared" si="15"/>
        <v>21</v>
      </c>
      <c r="W17">
        <f t="shared" si="16"/>
        <v>0</v>
      </c>
      <c r="X17">
        <f t="shared" si="17"/>
        <v>0</v>
      </c>
      <c r="Y17">
        <f t="shared" si="18"/>
        <v>0</v>
      </c>
      <c r="Z17">
        <f t="shared" si="19"/>
        <v>0</v>
      </c>
      <c r="AA17">
        <f t="shared" si="20"/>
        <v>0</v>
      </c>
      <c r="AB17">
        <f t="shared" si="21"/>
        <v>49</v>
      </c>
      <c r="AC17">
        <f t="shared" si="22"/>
        <v>151</v>
      </c>
      <c r="AD17">
        <f t="shared" si="23"/>
        <v>100</v>
      </c>
      <c r="AE17">
        <f t="shared" si="2"/>
        <v>300</v>
      </c>
      <c r="AG17">
        <f t="shared" si="24"/>
        <v>2</v>
      </c>
      <c r="AH17">
        <f t="shared" si="25"/>
        <v>0</v>
      </c>
      <c r="AI17">
        <f t="shared" si="26"/>
        <v>0</v>
      </c>
      <c r="AJ17">
        <f t="shared" si="27"/>
        <v>0.24999999999999997</v>
      </c>
      <c r="AK17">
        <f t="shared" si="28"/>
        <v>-0.24999999999999997</v>
      </c>
      <c r="AL17">
        <f t="shared" si="29"/>
        <v>0</v>
      </c>
      <c r="AM17">
        <f t="shared" si="30"/>
        <v>0</v>
      </c>
      <c r="AN17">
        <f t="shared" si="31"/>
        <v>-8.3333333333333398E-2</v>
      </c>
      <c r="AO17">
        <f t="shared" si="32"/>
        <v>0.24999999999999997</v>
      </c>
      <c r="AP17">
        <f t="shared" si="33"/>
        <v>-0.33333333333333337</v>
      </c>
      <c r="AQ17">
        <f t="shared" si="34"/>
        <v>0</v>
      </c>
      <c r="AR17">
        <f t="shared" si="35"/>
        <v>0</v>
      </c>
      <c r="AS17">
        <f t="shared" si="36"/>
        <v>0</v>
      </c>
      <c r="AT17">
        <f t="shared" si="37"/>
        <v>-0.41666666666666674</v>
      </c>
      <c r="AU17">
        <f t="shared" si="38"/>
        <v>0</v>
      </c>
      <c r="AV17">
        <f t="shared" si="39"/>
        <v>-0.16666666666666674</v>
      </c>
      <c r="AW17">
        <f t="shared" si="3"/>
        <v>-0.50000000000000011</v>
      </c>
    </row>
    <row r="18" spans="2:49" x14ac:dyDescent="0.25">
      <c r="B18">
        <f t="shared" si="4"/>
        <v>3</v>
      </c>
      <c r="C18">
        <f t="shared" si="5"/>
        <v>25.5</v>
      </c>
      <c r="D18">
        <f t="shared" si="6"/>
        <v>0</v>
      </c>
      <c r="E18">
        <f t="shared" si="7"/>
        <v>23</v>
      </c>
      <c r="F18">
        <f t="shared" si="8"/>
        <v>0</v>
      </c>
      <c r="G18">
        <f t="shared" si="9"/>
        <v>0</v>
      </c>
      <c r="H18">
        <f t="shared" si="10"/>
        <v>0</v>
      </c>
      <c r="I18">
        <f t="shared" si="11"/>
        <v>82.5</v>
      </c>
      <c r="J18">
        <f t="shared" si="12"/>
        <v>117.5</v>
      </c>
      <c r="K18">
        <f t="shared" si="13"/>
        <v>100</v>
      </c>
      <c r="L18">
        <f t="shared" si="1"/>
        <v>300</v>
      </c>
      <c r="U18">
        <f t="shared" si="14"/>
        <v>3</v>
      </c>
      <c r="V18">
        <f t="shared" si="15"/>
        <v>14.7</v>
      </c>
      <c r="W18">
        <f t="shared" si="16"/>
        <v>0</v>
      </c>
      <c r="X18">
        <f t="shared" si="17"/>
        <v>0</v>
      </c>
      <c r="Y18">
        <f t="shared" si="18"/>
        <v>0</v>
      </c>
      <c r="Z18">
        <f t="shared" si="19"/>
        <v>0</v>
      </c>
      <c r="AA18">
        <f t="shared" si="20"/>
        <v>0</v>
      </c>
      <c r="AB18">
        <f t="shared" si="21"/>
        <v>34.299999999999997</v>
      </c>
      <c r="AC18">
        <f t="shared" si="22"/>
        <v>165.7</v>
      </c>
      <c r="AD18">
        <f t="shared" si="23"/>
        <v>100</v>
      </c>
      <c r="AE18">
        <f t="shared" si="2"/>
        <v>300</v>
      </c>
      <c r="AG18">
        <f t="shared" si="24"/>
        <v>3</v>
      </c>
      <c r="AH18">
        <f t="shared" si="25"/>
        <v>0.16666666666666663</v>
      </c>
      <c r="AI18">
        <f t="shared" si="26"/>
        <v>8.3333333333333315E-2</v>
      </c>
      <c r="AJ18">
        <f t="shared" si="27"/>
        <v>0</v>
      </c>
      <c r="AK18">
        <f t="shared" si="28"/>
        <v>0</v>
      </c>
      <c r="AL18">
        <f t="shared" si="29"/>
        <v>0</v>
      </c>
      <c r="AM18">
        <f t="shared" si="30"/>
        <v>0</v>
      </c>
      <c r="AN18">
        <f t="shared" si="31"/>
        <v>-0.33333333333333331</v>
      </c>
      <c r="AO18">
        <f t="shared" si="32"/>
        <v>0</v>
      </c>
      <c r="AP18">
        <f t="shared" si="33"/>
        <v>-0.33333333333333331</v>
      </c>
      <c r="AQ18">
        <f t="shared" si="34"/>
        <v>0.16666666666666663</v>
      </c>
      <c r="AR18">
        <f t="shared" si="35"/>
        <v>0.16666666666666663</v>
      </c>
      <c r="AS18">
        <f t="shared" si="36"/>
        <v>0</v>
      </c>
      <c r="AT18">
        <f t="shared" si="37"/>
        <v>-0.33333333333333343</v>
      </c>
      <c r="AU18">
        <f t="shared" si="38"/>
        <v>8.3333333333333315E-2</v>
      </c>
      <c r="AV18">
        <f t="shared" si="39"/>
        <v>-0.41666666666666674</v>
      </c>
      <c r="AW18">
        <f t="shared" si="3"/>
        <v>-0.50000000000000011</v>
      </c>
    </row>
    <row r="19" spans="2:49" x14ac:dyDescent="0.25">
      <c r="B19">
        <f t="shared" si="4"/>
        <v>4</v>
      </c>
      <c r="C19">
        <f t="shared" si="5"/>
        <v>24.75</v>
      </c>
      <c r="D19">
        <f t="shared" si="6"/>
        <v>0</v>
      </c>
      <c r="E19">
        <f t="shared" si="7"/>
        <v>23.5</v>
      </c>
      <c r="F19">
        <f t="shared" si="8"/>
        <v>0</v>
      </c>
      <c r="G19">
        <f t="shared" si="9"/>
        <v>0</v>
      </c>
      <c r="H19">
        <f t="shared" si="10"/>
        <v>0</v>
      </c>
      <c r="I19">
        <f t="shared" si="11"/>
        <v>81.25</v>
      </c>
      <c r="J19">
        <f t="shared" si="12"/>
        <v>118.75</v>
      </c>
      <c r="K19">
        <f t="shared" si="13"/>
        <v>100</v>
      </c>
      <c r="L19">
        <f t="shared" si="1"/>
        <v>300</v>
      </c>
      <c r="U19">
        <f t="shared" si="14"/>
        <v>4</v>
      </c>
      <c r="V19">
        <f t="shared" si="15"/>
        <v>10.29</v>
      </c>
      <c r="W19">
        <f t="shared" si="16"/>
        <v>0</v>
      </c>
      <c r="X19">
        <f t="shared" si="17"/>
        <v>0</v>
      </c>
      <c r="Y19">
        <f t="shared" si="18"/>
        <v>0</v>
      </c>
      <c r="Z19">
        <f t="shared" si="19"/>
        <v>0</v>
      </c>
      <c r="AA19">
        <f t="shared" si="20"/>
        <v>0</v>
      </c>
      <c r="AB19">
        <f t="shared" si="21"/>
        <v>24.009999999999998</v>
      </c>
      <c r="AC19">
        <f t="shared" si="22"/>
        <v>175.98999999999998</v>
      </c>
      <c r="AD19">
        <f t="shared" si="23"/>
        <v>100</v>
      </c>
      <c r="AE19">
        <f t="shared" si="2"/>
        <v>300</v>
      </c>
      <c r="AG19">
        <f t="shared" si="24"/>
        <v>4</v>
      </c>
      <c r="AH19">
        <f t="shared" si="25"/>
        <v>0</v>
      </c>
      <c r="AI19">
        <f t="shared" si="26"/>
        <v>0</v>
      </c>
      <c r="AJ19">
        <f t="shared" si="27"/>
        <v>8.3333333333333315E-2</v>
      </c>
      <c r="AK19">
        <f t="shared" si="28"/>
        <v>-8.3333333333333315E-2</v>
      </c>
      <c r="AL19">
        <f t="shared" si="29"/>
        <v>-6.9444444444444434E-2</v>
      </c>
      <c r="AM19">
        <f t="shared" si="30"/>
        <v>-1.3888888888888888E-2</v>
      </c>
      <c r="AN19">
        <f t="shared" si="31"/>
        <v>-0.31944444444444442</v>
      </c>
      <c r="AO19">
        <f t="shared" si="32"/>
        <v>1.3888888888888881E-2</v>
      </c>
      <c r="AP19">
        <f t="shared" si="33"/>
        <v>-0.33333333333333331</v>
      </c>
      <c r="AQ19">
        <f t="shared" si="34"/>
        <v>-1.3888888888888888E-2</v>
      </c>
      <c r="AR19">
        <f t="shared" si="35"/>
        <v>0</v>
      </c>
      <c r="AS19">
        <f t="shared" si="36"/>
        <v>0</v>
      </c>
      <c r="AT19">
        <f t="shared" si="37"/>
        <v>-0.5</v>
      </c>
      <c r="AU19">
        <f t="shared" si="38"/>
        <v>0</v>
      </c>
      <c r="AV19">
        <f t="shared" si="39"/>
        <v>-0.41666666666666674</v>
      </c>
      <c r="AW19">
        <f t="shared" si="3"/>
        <v>-0.83333333333333326</v>
      </c>
    </row>
    <row r="20" spans="2:49" x14ac:dyDescent="0.25">
      <c r="B20">
        <f t="shared" si="4"/>
        <v>5</v>
      </c>
      <c r="C20">
        <f t="shared" si="5"/>
        <v>24.375</v>
      </c>
      <c r="D20">
        <f t="shared" si="6"/>
        <v>0</v>
      </c>
      <c r="E20">
        <f t="shared" si="7"/>
        <v>23.75</v>
      </c>
      <c r="F20">
        <f t="shared" si="8"/>
        <v>0</v>
      </c>
      <c r="G20">
        <f t="shared" si="9"/>
        <v>0</v>
      </c>
      <c r="H20">
        <f t="shared" si="10"/>
        <v>0</v>
      </c>
      <c r="I20">
        <f t="shared" si="11"/>
        <v>80.625</v>
      </c>
      <c r="J20">
        <f t="shared" si="12"/>
        <v>119.375</v>
      </c>
      <c r="K20">
        <f t="shared" si="13"/>
        <v>100</v>
      </c>
      <c r="L20">
        <f t="shared" si="1"/>
        <v>300</v>
      </c>
      <c r="U20">
        <f t="shared" si="14"/>
        <v>5</v>
      </c>
      <c r="V20">
        <f t="shared" si="15"/>
        <v>7.2029999999999994</v>
      </c>
      <c r="W20">
        <f t="shared" si="16"/>
        <v>0</v>
      </c>
      <c r="X20">
        <f t="shared" si="17"/>
        <v>0</v>
      </c>
      <c r="Y20">
        <f t="shared" si="18"/>
        <v>0</v>
      </c>
      <c r="Z20">
        <f t="shared" si="19"/>
        <v>0</v>
      </c>
      <c r="AA20">
        <f t="shared" si="20"/>
        <v>0</v>
      </c>
      <c r="AB20">
        <f t="shared" si="21"/>
        <v>16.806999999999999</v>
      </c>
      <c r="AC20">
        <f t="shared" si="22"/>
        <v>183.19299999999998</v>
      </c>
      <c r="AD20">
        <f t="shared" si="23"/>
        <v>100</v>
      </c>
      <c r="AE20">
        <f t="shared" si="2"/>
        <v>300</v>
      </c>
      <c r="AG20">
        <f t="shared" si="24"/>
        <v>5</v>
      </c>
      <c r="AH20">
        <f t="shared" si="25"/>
        <v>9.2592592592592535E-3</v>
      </c>
      <c r="AI20">
        <f t="shared" si="26"/>
        <v>4.6296296296296268E-3</v>
      </c>
      <c r="AJ20">
        <f t="shared" si="27"/>
        <v>0</v>
      </c>
      <c r="AK20">
        <f t="shared" si="28"/>
        <v>0</v>
      </c>
      <c r="AL20">
        <f t="shared" si="29"/>
        <v>0</v>
      </c>
      <c r="AM20">
        <f t="shared" si="30"/>
        <v>0</v>
      </c>
      <c r="AN20">
        <f t="shared" si="31"/>
        <v>-0.33333333333333331</v>
      </c>
      <c r="AO20">
        <f t="shared" si="32"/>
        <v>0</v>
      </c>
      <c r="AP20">
        <f t="shared" si="33"/>
        <v>-0.33333333333333331</v>
      </c>
      <c r="AQ20">
        <f t="shared" si="34"/>
        <v>-4.6296296296296346E-3</v>
      </c>
      <c r="AR20">
        <f t="shared" si="35"/>
        <v>9.2592592592592535E-3</v>
      </c>
      <c r="AS20">
        <f t="shared" si="36"/>
        <v>-1.3888888888888888E-2</v>
      </c>
      <c r="AT20">
        <f t="shared" si="37"/>
        <v>-0.49537037037037035</v>
      </c>
      <c r="AU20">
        <f t="shared" si="38"/>
        <v>4.6296296296296268E-3</v>
      </c>
      <c r="AV20">
        <f t="shared" si="39"/>
        <v>-0.5</v>
      </c>
      <c r="AW20">
        <f t="shared" si="3"/>
        <v>-0.83333333333333326</v>
      </c>
    </row>
    <row r="21" spans="2:49" x14ac:dyDescent="0.25">
      <c r="B21">
        <f t="shared" si="4"/>
        <v>6</v>
      </c>
      <c r="C21">
        <f t="shared" si="5"/>
        <v>24.1875</v>
      </c>
      <c r="D21">
        <f t="shared" si="6"/>
        <v>0</v>
      </c>
      <c r="E21">
        <f t="shared" si="7"/>
        <v>23.875</v>
      </c>
      <c r="F21">
        <f t="shared" si="8"/>
        <v>0</v>
      </c>
      <c r="G21">
        <f t="shared" si="9"/>
        <v>0</v>
      </c>
      <c r="H21">
        <f t="shared" si="10"/>
        <v>0</v>
      </c>
      <c r="I21">
        <f t="shared" si="11"/>
        <v>80.3125</v>
      </c>
      <c r="J21">
        <f t="shared" si="12"/>
        <v>119.6875</v>
      </c>
      <c r="K21">
        <f t="shared" si="13"/>
        <v>100</v>
      </c>
      <c r="L21">
        <f t="shared" si="1"/>
        <v>300</v>
      </c>
      <c r="U21">
        <f t="shared" si="14"/>
        <v>6</v>
      </c>
      <c r="V21">
        <f t="shared" si="15"/>
        <v>5.0420999999999996</v>
      </c>
      <c r="W21">
        <f t="shared" si="16"/>
        <v>0</v>
      </c>
      <c r="X21">
        <f t="shared" si="17"/>
        <v>0</v>
      </c>
      <c r="Y21">
        <f t="shared" si="18"/>
        <v>0</v>
      </c>
      <c r="Z21">
        <f t="shared" si="19"/>
        <v>0</v>
      </c>
      <c r="AA21">
        <f t="shared" si="20"/>
        <v>0</v>
      </c>
      <c r="AB21">
        <f t="shared" si="21"/>
        <v>11.764899999999999</v>
      </c>
      <c r="AC21">
        <f t="shared" si="22"/>
        <v>188.23509999999999</v>
      </c>
      <c r="AD21">
        <f t="shared" si="23"/>
        <v>100</v>
      </c>
      <c r="AE21">
        <f t="shared" si="2"/>
        <v>300</v>
      </c>
      <c r="AG21">
        <f t="shared" si="24"/>
        <v>6</v>
      </c>
      <c r="AH21">
        <f t="shared" si="25"/>
        <v>0</v>
      </c>
      <c r="AI21">
        <f t="shared" si="26"/>
        <v>0</v>
      </c>
      <c r="AJ21">
        <f t="shared" si="27"/>
        <v>4.6296296296296268E-3</v>
      </c>
      <c r="AK21">
        <f t="shared" si="28"/>
        <v>-4.6296296296296268E-3</v>
      </c>
      <c r="AL21">
        <f t="shared" si="29"/>
        <v>-3.8580246913580223E-3</v>
      </c>
      <c r="AM21">
        <f t="shared" si="30"/>
        <v>-7.7160493827160457E-4</v>
      </c>
      <c r="AN21">
        <f t="shared" si="31"/>
        <v>-0.33256172839506171</v>
      </c>
      <c r="AO21">
        <f t="shared" si="32"/>
        <v>7.7160493827160446E-4</v>
      </c>
      <c r="AP21">
        <f t="shared" si="33"/>
        <v>-0.33333333333333331</v>
      </c>
      <c r="AQ21">
        <f t="shared" si="34"/>
        <v>-1.4660493827160493E-2</v>
      </c>
      <c r="AR21">
        <f t="shared" si="35"/>
        <v>0</v>
      </c>
      <c r="AS21">
        <f t="shared" si="36"/>
        <v>-1.3888888888888888E-2</v>
      </c>
      <c r="AT21">
        <f t="shared" si="37"/>
        <v>-0.50462962962962965</v>
      </c>
      <c r="AU21">
        <f t="shared" si="38"/>
        <v>0</v>
      </c>
      <c r="AV21">
        <f t="shared" si="39"/>
        <v>-0.5</v>
      </c>
      <c r="AW21">
        <f t="shared" si="3"/>
        <v>-0.85185185185185186</v>
      </c>
    </row>
    <row r="22" spans="2:49" x14ac:dyDescent="0.25">
      <c r="B22">
        <f t="shared" si="4"/>
        <v>7</v>
      </c>
      <c r="C22">
        <f t="shared" si="5"/>
        <v>24.09375</v>
      </c>
      <c r="D22">
        <f t="shared" si="6"/>
        <v>0</v>
      </c>
      <c r="E22">
        <f t="shared" si="7"/>
        <v>23.9375</v>
      </c>
      <c r="F22">
        <f t="shared" si="8"/>
        <v>0</v>
      </c>
      <c r="G22">
        <f t="shared" si="9"/>
        <v>0</v>
      </c>
      <c r="H22">
        <f t="shared" si="10"/>
        <v>0</v>
      </c>
      <c r="I22">
        <f t="shared" si="11"/>
        <v>80.15625</v>
      </c>
      <c r="J22">
        <f t="shared" si="12"/>
        <v>119.84375</v>
      </c>
      <c r="K22">
        <f t="shared" si="13"/>
        <v>100</v>
      </c>
      <c r="L22">
        <f t="shared" si="1"/>
        <v>300</v>
      </c>
      <c r="U22">
        <f t="shared" si="14"/>
        <v>7</v>
      </c>
      <c r="V22">
        <f t="shared" si="15"/>
        <v>3.5294699999999994</v>
      </c>
      <c r="W22">
        <f t="shared" si="16"/>
        <v>0</v>
      </c>
      <c r="X22">
        <f t="shared" si="17"/>
        <v>0</v>
      </c>
      <c r="Y22">
        <f t="shared" si="18"/>
        <v>0</v>
      </c>
      <c r="Z22">
        <f t="shared" si="19"/>
        <v>0</v>
      </c>
      <c r="AA22">
        <f t="shared" si="20"/>
        <v>0</v>
      </c>
      <c r="AB22">
        <f t="shared" si="21"/>
        <v>8.2354299999999991</v>
      </c>
      <c r="AC22">
        <f t="shared" si="22"/>
        <v>191.76456999999999</v>
      </c>
      <c r="AD22">
        <f t="shared" si="23"/>
        <v>100</v>
      </c>
      <c r="AE22">
        <f t="shared" si="2"/>
        <v>300</v>
      </c>
      <c r="AG22">
        <f t="shared" si="24"/>
        <v>7</v>
      </c>
      <c r="AH22">
        <f t="shared" si="25"/>
        <v>5.1440329218106957E-4</v>
      </c>
      <c r="AI22">
        <f t="shared" si="26"/>
        <v>2.5720164609053478E-4</v>
      </c>
      <c r="AJ22">
        <f t="shared" si="27"/>
        <v>0</v>
      </c>
      <c r="AK22">
        <f t="shared" si="28"/>
        <v>0</v>
      </c>
      <c r="AL22">
        <f t="shared" si="29"/>
        <v>0</v>
      </c>
      <c r="AM22">
        <f t="shared" si="30"/>
        <v>0</v>
      </c>
      <c r="AN22">
        <f t="shared" si="31"/>
        <v>-0.33333333333333331</v>
      </c>
      <c r="AO22">
        <f t="shared" si="32"/>
        <v>0</v>
      </c>
      <c r="AP22">
        <f t="shared" si="33"/>
        <v>-0.33333333333333331</v>
      </c>
      <c r="AQ22">
        <f t="shared" si="34"/>
        <v>-1.4146090534979424E-2</v>
      </c>
      <c r="AR22">
        <f t="shared" si="35"/>
        <v>5.1440329218106957E-4</v>
      </c>
      <c r="AS22">
        <f t="shared" si="36"/>
        <v>-1.4660493827160493E-2</v>
      </c>
      <c r="AT22">
        <f t="shared" si="37"/>
        <v>-0.5043724279835391</v>
      </c>
      <c r="AU22">
        <f t="shared" si="38"/>
        <v>2.5720164609053478E-4</v>
      </c>
      <c r="AV22">
        <f t="shared" si="39"/>
        <v>-0.50462962962962965</v>
      </c>
      <c r="AW22">
        <f t="shared" si="3"/>
        <v>-0.85185185185185186</v>
      </c>
    </row>
    <row r="23" spans="2:49" x14ac:dyDescent="0.25">
      <c r="B23">
        <f t="shared" si="4"/>
        <v>8</v>
      </c>
      <c r="C23">
        <f t="shared" si="5"/>
        <v>24.046875</v>
      </c>
      <c r="D23">
        <f t="shared" si="6"/>
        <v>0</v>
      </c>
      <c r="E23">
        <f t="shared" si="7"/>
        <v>23.96875</v>
      </c>
      <c r="F23">
        <f t="shared" si="8"/>
        <v>0</v>
      </c>
      <c r="G23">
        <f t="shared" si="9"/>
        <v>0</v>
      </c>
      <c r="H23">
        <f t="shared" si="10"/>
        <v>0</v>
      </c>
      <c r="I23">
        <f t="shared" si="11"/>
        <v>80.078125</v>
      </c>
      <c r="J23">
        <f t="shared" si="12"/>
        <v>119.921875</v>
      </c>
      <c r="K23">
        <f t="shared" si="13"/>
        <v>100</v>
      </c>
      <c r="L23">
        <f t="shared" si="1"/>
        <v>300</v>
      </c>
      <c r="U23">
        <f t="shared" si="14"/>
        <v>8</v>
      </c>
      <c r="V23">
        <f t="shared" si="15"/>
        <v>2.4706289999999997</v>
      </c>
      <c r="W23">
        <f t="shared" si="16"/>
        <v>0</v>
      </c>
      <c r="X23">
        <f t="shared" si="17"/>
        <v>0</v>
      </c>
      <c r="Y23">
        <f t="shared" si="18"/>
        <v>0</v>
      </c>
      <c r="Z23">
        <f t="shared" si="19"/>
        <v>0</v>
      </c>
      <c r="AA23">
        <f t="shared" si="20"/>
        <v>0</v>
      </c>
      <c r="AB23">
        <f t="shared" si="21"/>
        <v>5.7648009999999994</v>
      </c>
      <c r="AC23">
        <f t="shared" si="22"/>
        <v>194.23519899999999</v>
      </c>
      <c r="AD23">
        <f t="shared" si="23"/>
        <v>100</v>
      </c>
      <c r="AE23">
        <f t="shared" si="2"/>
        <v>300</v>
      </c>
      <c r="AG23">
        <f t="shared" si="24"/>
        <v>8</v>
      </c>
      <c r="AH23">
        <f t="shared" si="25"/>
        <v>0</v>
      </c>
      <c r="AI23">
        <f t="shared" si="26"/>
        <v>0</v>
      </c>
      <c r="AJ23">
        <f t="shared" si="27"/>
        <v>2.5720164609053478E-4</v>
      </c>
      <c r="AK23">
        <f t="shared" si="28"/>
        <v>-2.5720164609053478E-4</v>
      </c>
      <c r="AL23">
        <f t="shared" si="29"/>
        <v>-2.1433470507544567E-4</v>
      </c>
      <c r="AM23">
        <f t="shared" si="30"/>
        <v>-4.2866941015089133E-5</v>
      </c>
      <c r="AN23">
        <f t="shared" si="31"/>
        <v>-0.33329046639231819</v>
      </c>
      <c r="AO23">
        <f t="shared" si="32"/>
        <v>4.2866941015089113E-5</v>
      </c>
      <c r="AP23">
        <f t="shared" si="33"/>
        <v>-0.33333333333333331</v>
      </c>
      <c r="AQ23">
        <f t="shared" si="34"/>
        <v>-1.4703360768175584E-2</v>
      </c>
      <c r="AR23">
        <f t="shared" si="35"/>
        <v>0</v>
      </c>
      <c r="AS23">
        <f t="shared" si="36"/>
        <v>-1.4660493827160495E-2</v>
      </c>
      <c r="AT23">
        <f t="shared" si="37"/>
        <v>-0.5048868312757202</v>
      </c>
      <c r="AU23">
        <f t="shared" si="38"/>
        <v>0</v>
      </c>
      <c r="AV23">
        <f t="shared" si="39"/>
        <v>-0.50462962962962965</v>
      </c>
      <c r="AW23">
        <f t="shared" si="3"/>
        <v>-0.85288065843621397</v>
      </c>
    </row>
    <row r="24" spans="2:49" x14ac:dyDescent="0.25">
      <c r="B24">
        <f t="shared" si="4"/>
        <v>9</v>
      </c>
      <c r="C24">
        <f t="shared" si="5"/>
        <v>24.0234375</v>
      </c>
      <c r="D24">
        <f t="shared" si="6"/>
        <v>0</v>
      </c>
      <c r="E24">
        <f t="shared" si="7"/>
        <v>23.984375</v>
      </c>
      <c r="F24">
        <f t="shared" si="8"/>
        <v>0</v>
      </c>
      <c r="G24">
        <f t="shared" si="9"/>
        <v>0</v>
      </c>
      <c r="H24">
        <f t="shared" si="10"/>
        <v>0</v>
      </c>
      <c r="I24">
        <f t="shared" si="11"/>
        <v>80.0390625</v>
      </c>
      <c r="J24">
        <f t="shared" si="12"/>
        <v>119.9609375</v>
      </c>
      <c r="K24">
        <f t="shared" si="13"/>
        <v>100</v>
      </c>
      <c r="L24">
        <f t="shared" si="1"/>
        <v>300</v>
      </c>
      <c r="U24">
        <f t="shared" si="14"/>
        <v>9</v>
      </c>
      <c r="V24">
        <f t="shared" si="15"/>
        <v>1.7294402999999998</v>
      </c>
      <c r="W24">
        <f t="shared" si="16"/>
        <v>0</v>
      </c>
      <c r="X24">
        <f t="shared" si="17"/>
        <v>0</v>
      </c>
      <c r="Y24">
        <f t="shared" si="18"/>
        <v>0</v>
      </c>
      <c r="Z24">
        <f t="shared" si="19"/>
        <v>0</v>
      </c>
      <c r="AA24">
        <f t="shared" si="20"/>
        <v>0</v>
      </c>
      <c r="AB24">
        <f t="shared" si="21"/>
        <v>4.0353607</v>
      </c>
      <c r="AC24">
        <f t="shared" si="22"/>
        <v>195.96463929999999</v>
      </c>
      <c r="AD24">
        <f t="shared" si="23"/>
        <v>100</v>
      </c>
      <c r="AE24">
        <f t="shared" si="2"/>
        <v>300</v>
      </c>
      <c r="AG24">
        <f t="shared" si="24"/>
        <v>9</v>
      </c>
      <c r="AH24">
        <f t="shared" si="25"/>
        <v>2.8577960676726074E-5</v>
      </c>
      <c r="AI24">
        <f t="shared" si="26"/>
        <v>1.4288980338363037E-5</v>
      </c>
      <c r="AJ24">
        <f t="shared" si="27"/>
        <v>0</v>
      </c>
      <c r="AK24">
        <f t="shared" si="28"/>
        <v>0</v>
      </c>
      <c r="AL24">
        <f t="shared" si="29"/>
        <v>0</v>
      </c>
      <c r="AM24">
        <f t="shared" si="30"/>
        <v>0</v>
      </c>
      <c r="AN24">
        <f t="shared" si="31"/>
        <v>-0.33333333333333326</v>
      </c>
      <c r="AO24">
        <f t="shared" si="32"/>
        <v>0</v>
      </c>
      <c r="AP24">
        <f t="shared" si="33"/>
        <v>-0.33333333333333326</v>
      </c>
      <c r="AQ24">
        <f t="shared" si="34"/>
        <v>-1.4674782807498859E-2</v>
      </c>
      <c r="AR24">
        <f t="shared" si="35"/>
        <v>2.8577960676726074E-5</v>
      </c>
      <c r="AS24">
        <f t="shared" si="36"/>
        <v>-1.4703360768175584E-2</v>
      </c>
      <c r="AT24">
        <f t="shared" si="37"/>
        <v>-0.50487254229538181</v>
      </c>
      <c r="AU24">
        <f t="shared" si="38"/>
        <v>1.4288980338363037E-5</v>
      </c>
      <c r="AV24">
        <f t="shared" si="39"/>
        <v>-0.5048868312757202</v>
      </c>
      <c r="AW24">
        <f t="shared" si="3"/>
        <v>-0.85288065843621386</v>
      </c>
    </row>
    <row r="25" spans="2:49" x14ac:dyDescent="0.25">
      <c r="B25">
        <f t="shared" si="4"/>
        <v>10</v>
      </c>
      <c r="C25">
        <f t="shared" si="5"/>
        <v>24.01171875</v>
      </c>
      <c r="D25">
        <f t="shared" si="6"/>
        <v>0</v>
      </c>
      <c r="E25">
        <f t="shared" si="7"/>
        <v>23.9921875</v>
      </c>
      <c r="F25">
        <f t="shared" si="8"/>
        <v>0</v>
      </c>
      <c r="G25">
        <f t="shared" si="9"/>
        <v>0</v>
      </c>
      <c r="H25">
        <f t="shared" si="10"/>
        <v>0</v>
      </c>
      <c r="I25">
        <f t="shared" si="11"/>
        <v>80.01953125</v>
      </c>
      <c r="J25">
        <f t="shared" si="12"/>
        <v>119.98046875</v>
      </c>
      <c r="K25">
        <f t="shared" si="13"/>
        <v>100</v>
      </c>
      <c r="L25">
        <f t="shared" si="1"/>
        <v>300</v>
      </c>
      <c r="U25">
        <f t="shared" si="14"/>
        <v>10</v>
      </c>
      <c r="V25">
        <f t="shared" si="15"/>
        <v>1.21060821</v>
      </c>
      <c r="W25">
        <f t="shared" si="16"/>
        <v>0</v>
      </c>
      <c r="X25">
        <f t="shared" si="17"/>
        <v>0</v>
      </c>
      <c r="Y25">
        <f t="shared" si="18"/>
        <v>0</v>
      </c>
      <c r="Z25">
        <f t="shared" si="19"/>
        <v>0</v>
      </c>
      <c r="AA25">
        <f t="shared" si="20"/>
        <v>0</v>
      </c>
      <c r="AB25">
        <f t="shared" si="21"/>
        <v>2.8247524899999998</v>
      </c>
      <c r="AC25">
        <f t="shared" si="22"/>
        <v>197.17524750999999</v>
      </c>
      <c r="AD25">
        <f t="shared" si="23"/>
        <v>100</v>
      </c>
      <c r="AE25">
        <f t="shared" si="2"/>
        <v>300</v>
      </c>
      <c r="AG25">
        <f t="shared" si="24"/>
        <v>10</v>
      </c>
      <c r="AH25">
        <f t="shared" si="25"/>
        <v>0</v>
      </c>
      <c r="AI25">
        <f t="shared" si="26"/>
        <v>0</v>
      </c>
      <c r="AJ25">
        <f t="shared" si="27"/>
        <v>1.4288980338363037E-5</v>
      </c>
      <c r="AK25">
        <f t="shared" si="28"/>
        <v>-1.4288980338363037E-5</v>
      </c>
      <c r="AL25">
        <f t="shared" si="29"/>
        <v>-1.1907483615302532E-5</v>
      </c>
      <c r="AM25">
        <f t="shared" si="30"/>
        <v>-2.3814967230605066E-6</v>
      </c>
      <c r="AN25">
        <f t="shared" si="31"/>
        <v>-0.33333095183661021</v>
      </c>
      <c r="AO25">
        <f t="shared" si="32"/>
        <v>2.3814967230605053E-6</v>
      </c>
      <c r="AP25">
        <f t="shared" si="33"/>
        <v>-0.33333333333333326</v>
      </c>
      <c r="AQ25">
        <f t="shared" si="34"/>
        <v>-1.4705742264898647E-2</v>
      </c>
      <c r="AR25">
        <f t="shared" si="35"/>
        <v>0</v>
      </c>
      <c r="AS25">
        <f t="shared" si="36"/>
        <v>-1.4703360768175586E-2</v>
      </c>
      <c r="AT25">
        <f t="shared" si="37"/>
        <v>-0.5049011202560586</v>
      </c>
      <c r="AU25">
        <f t="shared" si="38"/>
        <v>0</v>
      </c>
      <c r="AV25">
        <f t="shared" si="39"/>
        <v>-0.5048868312757202</v>
      </c>
      <c r="AW25">
        <f t="shared" si="3"/>
        <v>-0.85293781435756744</v>
      </c>
    </row>
    <row r="26" spans="2:49" x14ac:dyDescent="0.25">
      <c r="B26">
        <f t="shared" si="4"/>
        <v>11</v>
      </c>
      <c r="C26">
        <f t="shared" si="5"/>
        <v>24.005859375</v>
      </c>
      <c r="D26">
        <f t="shared" si="6"/>
        <v>0</v>
      </c>
      <c r="E26">
        <f t="shared" si="7"/>
        <v>23.99609375</v>
      </c>
      <c r="F26">
        <f t="shared" si="8"/>
        <v>0</v>
      </c>
      <c r="G26">
        <f t="shared" si="9"/>
        <v>0</v>
      </c>
      <c r="H26">
        <f t="shared" si="10"/>
        <v>0</v>
      </c>
      <c r="I26">
        <f t="shared" si="11"/>
        <v>80.009765625</v>
      </c>
      <c r="J26">
        <f t="shared" si="12"/>
        <v>119.990234375</v>
      </c>
      <c r="K26">
        <f t="shared" si="13"/>
        <v>100</v>
      </c>
      <c r="L26">
        <f t="shared" si="1"/>
        <v>300</v>
      </c>
      <c r="U26">
        <f t="shared" si="14"/>
        <v>11</v>
      </c>
      <c r="V26">
        <f t="shared" si="15"/>
        <v>0.84742574699999995</v>
      </c>
      <c r="W26">
        <f t="shared" si="16"/>
        <v>0</v>
      </c>
      <c r="X26">
        <f t="shared" si="17"/>
        <v>0</v>
      </c>
      <c r="Y26">
        <f t="shared" si="18"/>
        <v>0</v>
      </c>
      <c r="Z26">
        <f t="shared" si="19"/>
        <v>0</v>
      </c>
      <c r="AA26">
        <f t="shared" si="20"/>
        <v>0</v>
      </c>
      <c r="AB26">
        <f t="shared" si="21"/>
        <v>1.9773267429999999</v>
      </c>
      <c r="AC26">
        <f t="shared" si="22"/>
        <v>198.02267325699998</v>
      </c>
      <c r="AD26">
        <f t="shared" si="23"/>
        <v>100</v>
      </c>
      <c r="AE26">
        <f t="shared" si="2"/>
        <v>300</v>
      </c>
      <c r="AG26">
        <f t="shared" si="24"/>
        <v>11</v>
      </c>
      <c r="AH26">
        <f t="shared" si="25"/>
        <v>1.5876644820403367E-6</v>
      </c>
      <c r="AI26">
        <f t="shared" si="26"/>
        <v>7.9383224102016837E-7</v>
      </c>
      <c r="AJ26">
        <f t="shared" si="27"/>
        <v>0</v>
      </c>
      <c r="AK26">
        <f t="shared" si="28"/>
        <v>0</v>
      </c>
      <c r="AL26">
        <f t="shared" si="29"/>
        <v>0</v>
      </c>
      <c r="AM26">
        <f t="shared" si="30"/>
        <v>0</v>
      </c>
      <c r="AN26">
        <f t="shared" si="31"/>
        <v>-0.33333333333333326</v>
      </c>
      <c r="AO26">
        <f t="shared" si="32"/>
        <v>0</v>
      </c>
      <c r="AP26">
        <f t="shared" si="33"/>
        <v>-0.33333333333333326</v>
      </c>
      <c r="AQ26">
        <f t="shared" si="34"/>
        <v>-1.4704154600416608E-2</v>
      </c>
      <c r="AR26">
        <f t="shared" si="35"/>
        <v>1.5876644820403367E-6</v>
      </c>
      <c r="AS26">
        <f t="shared" si="36"/>
        <v>-1.4705742264898647E-2</v>
      </c>
      <c r="AT26">
        <f t="shared" si="37"/>
        <v>-0.50490032642381755</v>
      </c>
      <c r="AU26">
        <f t="shared" si="38"/>
        <v>7.9383224102016837E-7</v>
      </c>
      <c r="AV26">
        <f t="shared" si="39"/>
        <v>-0.5049011202560586</v>
      </c>
      <c r="AW26">
        <f t="shared" si="3"/>
        <v>-0.85293781435756744</v>
      </c>
    </row>
    <row r="27" spans="2:49" x14ac:dyDescent="0.25">
      <c r="B27">
        <f t="shared" si="4"/>
        <v>12</v>
      </c>
      <c r="C27">
        <f t="shared" si="5"/>
        <v>24.0029296875</v>
      </c>
      <c r="D27">
        <f t="shared" si="6"/>
        <v>0</v>
      </c>
      <c r="E27">
        <f t="shared" si="7"/>
        <v>23.998046875</v>
      </c>
      <c r="F27">
        <f t="shared" si="8"/>
        <v>0</v>
      </c>
      <c r="G27">
        <f t="shared" si="9"/>
        <v>0</v>
      </c>
      <c r="H27">
        <f t="shared" si="10"/>
        <v>0</v>
      </c>
      <c r="I27">
        <f t="shared" si="11"/>
        <v>80.0048828125</v>
      </c>
      <c r="J27">
        <f t="shared" si="12"/>
        <v>119.9951171875</v>
      </c>
      <c r="K27">
        <f t="shared" si="13"/>
        <v>100</v>
      </c>
      <c r="L27">
        <f t="shared" si="1"/>
        <v>300</v>
      </c>
      <c r="U27">
        <f t="shared" si="14"/>
        <v>12</v>
      </c>
      <c r="V27">
        <f t="shared" si="15"/>
        <v>0.5931980228999999</v>
      </c>
      <c r="W27">
        <f t="shared" si="16"/>
        <v>0</v>
      </c>
      <c r="X27">
        <f t="shared" si="17"/>
        <v>0</v>
      </c>
      <c r="Y27">
        <f t="shared" si="18"/>
        <v>0</v>
      </c>
      <c r="Z27">
        <f t="shared" si="19"/>
        <v>0</v>
      </c>
      <c r="AA27">
        <f t="shared" si="20"/>
        <v>0</v>
      </c>
      <c r="AB27">
        <f t="shared" si="21"/>
        <v>1.3841287201000001</v>
      </c>
      <c r="AC27">
        <f t="shared" si="22"/>
        <v>198.61587127989998</v>
      </c>
      <c r="AD27">
        <f t="shared" si="23"/>
        <v>100</v>
      </c>
      <c r="AE27">
        <f t="shared" si="2"/>
        <v>300</v>
      </c>
      <c r="AG27">
        <f t="shared" si="24"/>
        <v>12</v>
      </c>
      <c r="AH27">
        <f t="shared" si="25"/>
        <v>0</v>
      </c>
      <c r="AI27">
        <f t="shared" si="26"/>
        <v>0</v>
      </c>
      <c r="AJ27">
        <f t="shared" si="27"/>
        <v>7.9383224102016837E-7</v>
      </c>
      <c r="AK27">
        <f t="shared" si="28"/>
        <v>-7.9383224102016837E-7</v>
      </c>
      <c r="AL27">
        <f t="shared" si="29"/>
        <v>-6.6152686751680697E-7</v>
      </c>
      <c r="AM27">
        <f t="shared" si="30"/>
        <v>-1.3230537350336142E-7</v>
      </c>
      <c r="AN27">
        <f t="shared" si="31"/>
        <v>-0.33333320102795977</v>
      </c>
      <c r="AO27">
        <f t="shared" si="32"/>
        <v>1.3230537350336139E-7</v>
      </c>
      <c r="AP27">
        <f t="shared" si="33"/>
        <v>-0.33333333333333326</v>
      </c>
      <c r="AQ27">
        <f t="shared" si="34"/>
        <v>-1.4705874570272151E-2</v>
      </c>
      <c r="AR27">
        <f t="shared" si="35"/>
        <v>0</v>
      </c>
      <c r="AS27">
        <f t="shared" si="36"/>
        <v>-1.4705742264898647E-2</v>
      </c>
      <c r="AT27">
        <f t="shared" si="37"/>
        <v>-0.50490191408829965</v>
      </c>
      <c r="AU27">
        <f t="shared" si="38"/>
        <v>0</v>
      </c>
      <c r="AV27">
        <f t="shared" si="39"/>
        <v>-0.5049011202560586</v>
      </c>
      <c r="AW27">
        <f t="shared" si="3"/>
        <v>-0.85294098968653165</v>
      </c>
    </row>
    <row r="28" spans="2:49" x14ac:dyDescent="0.25">
      <c r="B28">
        <f t="shared" si="4"/>
        <v>13</v>
      </c>
      <c r="C28">
        <f t="shared" si="5"/>
        <v>24.00146484375</v>
      </c>
      <c r="D28">
        <f t="shared" si="6"/>
        <v>0</v>
      </c>
      <c r="E28">
        <f t="shared" si="7"/>
        <v>23.9990234375</v>
      </c>
      <c r="F28">
        <f t="shared" si="8"/>
        <v>0</v>
      </c>
      <c r="G28">
        <f t="shared" si="9"/>
        <v>0</v>
      </c>
      <c r="H28">
        <f t="shared" si="10"/>
        <v>0</v>
      </c>
      <c r="I28">
        <f t="shared" si="11"/>
        <v>80.00244140625</v>
      </c>
      <c r="J28">
        <f t="shared" si="12"/>
        <v>119.99755859375</v>
      </c>
      <c r="K28">
        <f t="shared" si="13"/>
        <v>100</v>
      </c>
      <c r="L28">
        <f t="shared" si="1"/>
        <v>300</v>
      </c>
      <c r="U28">
        <f t="shared" si="14"/>
        <v>13</v>
      </c>
      <c r="V28">
        <f t="shared" si="15"/>
        <v>0.41523861603000001</v>
      </c>
      <c r="W28">
        <f t="shared" si="16"/>
        <v>0</v>
      </c>
      <c r="X28">
        <f t="shared" si="17"/>
        <v>0</v>
      </c>
      <c r="Y28">
        <f t="shared" si="18"/>
        <v>0</v>
      </c>
      <c r="Z28">
        <f t="shared" si="19"/>
        <v>0</v>
      </c>
      <c r="AA28">
        <f t="shared" si="20"/>
        <v>0</v>
      </c>
      <c r="AB28">
        <f t="shared" si="21"/>
        <v>0.96889010407000009</v>
      </c>
      <c r="AC28">
        <f t="shared" si="22"/>
        <v>199.03110989592997</v>
      </c>
      <c r="AD28">
        <f t="shared" si="23"/>
        <v>100</v>
      </c>
      <c r="AE28">
        <f t="shared" si="2"/>
        <v>300</v>
      </c>
      <c r="AG28">
        <f t="shared" si="24"/>
        <v>13</v>
      </c>
      <c r="AH28">
        <f t="shared" si="25"/>
        <v>8.8203582335574263E-8</v>
      </c>
      <c r="AI28">
        <f t="shared" si="26"/>
        <v>4.4101791167787132E-8</v>
      </c>
      <c r="AJ28">
        <f t="shared" si="27"/>
        <v>0</v>
      </c>
      <c r="AK28">
        <f t="shared" si="28"/>
        <v>0</v>
      </c>
      <c r="AL28">
        <f t="shared" si="29"/>
        <v>0</v>
      </c>
      <c r="AM28">
        <f t="shared" si="30"/>
        <v>0</v>
      </c>
      <c r="AN28">
        <f t="shared" si="31"/>
        <v>-0.33333333333333326</v>
      </c>
      <c r="AO28">
        <f t="shared" si="32"/>
        <v>0</v>
      </c>
      <c r="AP28">
        <f t="shared" si="33"/>
        <v>-0.33333333333333326</v>
      </c>
      <c r="AQ28">
        <f t="shared" si="34"/>
        <v>-1.4705786366689816E-2</v>
      </c>
      <c r="AR28">
        <f t="shared" si="35"/>
        <v>8.8203582335574263E-8</v>
      </c>
      <c r="AS28">
        <f t="shared" si="36"/>
        <v>-1.4705874570272151E-2</v>
      </c>
      <c r="AT28">
        <f t="shared" si="37"/>
        <v>-0.50490186998650843</v>
      </c>
      <c r="AU28">
        <f t="shared" si="38"/>
        <v>4.4101791167787132E-8</v>
      </c>
      <c r="AV28">
        <f t="shared" si="39"/>
        <v>-0.50490191408829965</v>
      </c>
      <c r="AW28">
        <f t="shared" si="3"/>
        <v>-0.85294098968653154</v>
      </c>
    </row>
    <row r="29" spans="2:49" x14ac:dyDescent="0.25">
      <c r="B29">
        <f t="shared" si="4"/>
        <v>14</v>
      </c>
      <c r="C29">
        <f t="shared" si="5"/>
        <v>24.000732421875</v>
      </c>
      <c r="D29">
        <f t="shared" si="6"/>
        <v>0</v>
      </c>
      <c r="E29">
        <f t="shared" si="7"/>
        <v>23.99951171875</v>
      </c>
      <c r="F29">
        <f t="shared" si="8"/>
        <v>0</v>
      </c>
      <c r="G29">
        <f t="shared" si="9"/>
        <v>0</v>
      </c>
      <c r="H29">
        <f t="shared" si="10"/>
        <v>0</v>
      </c>
      <c r="I29">
        <f t="shared" si="11"/>
        <v>80.001220703125</v>
      </c>
      <c r="J29">
        <f t="shared" si="12"/>
        <v>119.998779296875</v>
      </c>
      <c r="K29">
        <f t="shared" si="13"/>
        <v>100</v>
      </c>
      <c r="L29">
        <f t="shared" si="1"/>
        <v>300</v>
      </c>
      <c r="U29">
        <f t="shared" si="14"/>
        <v>14</v>
      </c>
      <c r="V29">
        <f t="shared" si="15"/>
        <v>0.29066703122100002</v>
      </c>
      <c r="W29">
        <f t="shared" si="16"/>
        <v>0</v>
      </c>
      <c r="X29">
        <f t="shared" si="17"/>
        <v>0</v>
      </c>
      <c r="Y29">
        <f t="shared" si="18"/>
        <v>0</v>
      </c>
      <c r="Z29">
        <f t="shared" si="19"/>
        <v>0</v>
      </c>
      <c r="AA29">
        <f t="shared" si="20"/>
        <v>0</v>
      </c>
      <c r="AB29">
        <f t="shared" si="21"/>
        <v>0.67822307284900007</v>
      </c>
      <c r="AC29">
        <f t="shared" si="22"/>
        <v>199.32177692715098</v>
      </c>
      <c r="AD29">
        <f t="shared" si="23"/>
        <v>100</v>
      </c>
      <c r="AE29">
        <f t="shared" si="2"/>
        <v>300</v>
      </c>
      <c r="AG29">
        <f t="shared" si="24"/>
        <v>14</v>
      </c>
      <c r="AH29">
        <f t="shared" si="25"/>
        <v>0</v>
      </c>
      <c r="AI29">
        <f t="shared" si="26"/>
        <v>0</v>
      </c>
      <c r="AJ29">
        <f t="shared" si="27"/>
        <v>4.4101791167787132E-8</v>
      </c>
      <c r="AK29">
        <f t="shared" si="28"/>
        <v>-4.4101791167787132E-8</v>
      </c>
      <c r="AL29">
        <f t="shared" si="29"/>
        <v>-3.675149263982261E-8</v>
      </c>
      <c r="AM29">
        <f t="shared" si="30"/>
        <v>-7.3502985279645228E-9</v>
      </c>
      <c r="AN29">
        <f t="shared" si="31"/>
        <v>-0.33333332598303472</v>
      </c>
      <c r="AO29">
        <f t="shared" si="32"/>
        <v>7.3502985279645219E-9</v>
      </c>
      <c r="AP29">
        <f t="shared" si="33"/>
        <v>-0.33333333333333326</v>
      </c>
      <c r="AQ29">
        <f t="shared" si="34"/>
        <v>-1.4705881920570681E-2</v>
      </c>
      <c r="AR29">
        <f t="shared" si="35"/>
        <v>0</v>
      </c>
      <c r="AS29">
        <f t="shared" si="36"/>
        <v>-1.4705874570272153E-2</v>
      </c>
      <c r="AT29">
        <f t="shared" si="37"/>
        <v>-0.50490195819009076</v>
      </c>
      <c r="AU29">
        <f t="shared" si="38"/>
        <v>0</v>
      </c>
      <c r="AV29">
        <f t="shared" si="39"/>
        <v>-0.50490191408829954</v>
      </c>
      <c r="AW29">
        <f t="shared" si="3"/>
        <v>-0.85294116609369619</v>
      </c>
    </row>
    <row r="30" spans="2:49" x14ac:dyDescent="0.25">
      <c r="B30">
        <f t="shared" si="4"/>
        <v>15</v>
      </c>
      <c r="C30">
        <f t="shared" si="5"/>
        <v>24.0003662109375</v>
      </c>
      <c r="D30">
        <f t="shared" si="6"/>
        <v>0</v>
      </c>
      <c r="E30">
        <f t="shared" si="7"/>
        <v>23.999755859375</v>
      </c>
      <c r="F30">
        <f t="shared" si="8"/>
        <v>0</v>
      </c>
      <c r="G30">
        <f t="shared" si="9"/>
        <v>0</v>
      </c>
      <c r="H30">
        <f t="shared" si="10"/>
        <v>0</v>
      </c>
      <c r="I30">
        <f t="shared" si="11"/>
        <v>80.0006103515625</v>
      </c>
      <c r="J30">
        <f t="shared" si="12"/>
        <v>119.9993896484375</v>
      </c>
      <c r="K30">
        <f t="shared" si="13"/>
        <v>100</v>
      </c>
      <c r="L30">
        <f t="shared" si="1"/>
        <v>300</v>
      </c>
      <c r="U30">
        <f t="shared" si="14"/>
        <v>15</v>
      </c>
      <c r="V30">
        <f t="shared" si="15"/>
        <v>0.20346692185470003</v>
      </c>
      <c r="W30">
        <f t="shared" si="16"/>
        <v>0</v>
      </c>
      <c r="X30">
        <f t="shared" si="17"/>
        <v>0</v>
      </c>
      <c r="Y30">
        <f t="shared" si="18"/>
        <v>0</v>
      </c>
      <c r="Z30">
        <f t="shared" si="19"/>
        <v>0</v>
      </c>
      <c r="AA30">
        <f t="shared" si="20"/>
        <v>0</v>
      </c>
      <c r="AB30">
        <f t="shared" si="21"/>
        <v>0.47475615099430002</v>
      </c>
      <c r="AC30">
        <f t="shared" si="22"/>
        <v>199.52524384900568</v>
      </c>
      <c r="AD30">
        <f t="shared" si="23"/>
        <v>100</v>
      </c>
      <c r="AE30">
        <f t="shared" si="2"/>
        <v>300</v>
      </c>
      <c r="AG30">
        <f t="shared" si="24"/>
        <v>15</v>
      </c>
      <c r="AH30">
        <f t="shared" si="25"/>
        <v>4.9001990186430146E-9</v>
      </c>
      <c r="AI30">
        <f t="shared" si="26"/>
        <v>2.4500995093215073E-9</v>
      </c>
      <c r="AJ30">
        <f t="shared" si="27"/>
        <v>0</v>
      </c>
      <c r="AK30">
        <f t="shared" si="28"/>
        <v>0</v>
      </c>
      <c r="AL30">
        <f t="shared" si="29"/>
        <v>0</v>
      </c>
      <c r="AM30">
        <f t="shared" si="30"/>
        <v>0</v>
      </c>
      <c r="AN30">
        <f t="shared" si="31"/>
        <v>-0.33333333333333326</v>
      </c>
      <c r="AO30">
        <f t="shared" si="32"/>
        <v>0</v>
      </c>
      <c r="AP30">
        <f t="shared" si="33"/>
        <v>-0.33333333333333326</v>
      </c>
      <c r="AQ30">
        <f t="shared" si="34"/>
        <v>-1.4705877020371662E-2</v>
      </c>
      <c r="AR30">
        <f t="shared" si="35"/>
        <v>4.9001990186430146E-9</v>
      </c>
      <c r="AS30">
        <f t="shared" si="36"/>
        <v>-1.4705881920570681E-2</v>
      </c>
      <c r="AT30">
        <f t="shared" si="37"/>
        <v>-0.5049019557399913</v>
      </c>
      <c r="AU30">
        <f t="shared" si="38"/>
        <v>2.4500995093215073E-9</v>
      </c>
      <c r="AV30">
        <f t="shared" si="39"/>
        <v>-0.50490195819009076</v>
      </c>
      <c r="AW30">
        <f t="shared" si="3"/>
        <v>-0.8529411660936963</v>
      </c>
    </row>
    <row r="31" spans="2:49" x14ac:dyDescent="0.25">
      <c r="B31">
        <f t="shared" si="4"/>
        <v>16</v>
      </c>
      <c r="C31">
        <f t="shared" si="5"/>
        <v>24.00018310546875</v>
      </c>
      <c r="D31">
        <f t="shared" si="6"/>
        <v>0</v>
      </c>
      <c r="E31">
        <f t="shared" si="7"/>
        <v>23.9998779296875</v>
      </c>
      <c r="F31">
        <f t="shared" si="8"/>
        <v>0</v>
      </c>
      <c r="G31">
        <f t="shared" si="9"/>
        <v>0</v>
      </c>
      <c r="H31">
        <f t="shared" si="10"/>
        <v>0</v>
      </c>
      <c r="I31">
        <f t="shared" si="11"/>
        <v>80.00030517578125</v>
      </c>
      <c r="J31">
        <f t="shared" si="12"/>
        <v>119.99969482421875</v>
      </c>
      <c r="K31">
        <f t="shared" si="13"/>
        <v>100</v>
      </c>
      <c r="L31">
        <f t="shared" si="1"/>
        <v>300</v>
      </c>
      <c r="U31">
        <f t="shared" si="14"/>
        <v>16</v>
      </c>
      <c r="V31">
        <f t="shared" si="15"/>
        <v>0.14242684529829</v>
      </c>
      <c r="W31">
        <f t="shared" si="16"/>
        <v>0</v>
      </c>
      <c r="X31">
        <f t="shared" si="17"/>
        <v>0</v>
      </c>
      <c r="Y31">
        <f t="shared" si="18"/>
        <v>0</v>
      </c>
      <c r="Z31">
        <f t="shared" si="19"/>
        <v>0</v>
      </c>
      <c r="AA31">
        <f t="shared" si="20"/>
        <v>0</v>
      </c>
      <c r="AB31">
        <f t="shared" si="21"/>
        <v>0.33232930569601005</v>
      </c>
      <c r="AC31">
        <f t="shared" si="22"/>
        <v>199.66767069430398</v>
      </c>
      <c r="AD31">
        <f t="shared" si="23"/>
        <v>100</v>
      </c>
      <c r="AE31">
        <f t="shared" si="2"/>
        <v>300</v>
      </c>
      <c r="AG31">
        <f t="shared" si="24"/>
        <v>16</v>
      </c>
      <c r="AH31">
        <f t="shared" si="25"/>
        <v>0</v>
      </c>
      <c r="AI31">
        <f t="shared" si="26"/>
        <v>0</v>
      </c>
      <c r="AJ31">
        <f t="shared" si="27"/>
        <v>2.4500995093215073E-9</v>
      </c>
      <c r="AK31">
        <f t="shared" si="28"/>
        <v>-2.4500995093215073E-9</v>
      </c>
      <c r="AL31">
        <f t="shared" si="29"/>
        <v>-2.0417495911012561E-9</v>
      </c>
      <c r="AM31">
        <f t="shared" si="30"/>
        <v>-4.0834991822025127E-10</v>
      </c>
      <c r="AN31">
        <f t="shared" si="31"/>
        <v>-0.33333333292498335</v>
      </c>
      <c r="AO31">
        <f t="shared" si="32"/>
        <v>4.0834991822025122E-10</v>
      </c>
      <c r="AP31">
        <f t="shared" si="33"/>
        <v>-0.33333333333333326</v>
      </c>
      <c r="AQ31">
        <f t="shared" si="34"/>
        <v>-1.4705882328920597E-2</v>
      </c>
      <c r="AR31">
        <f t="shared" si="35"/>
        <v>0</v>
      </c>
      <c r="AS31">
        <f t="shared" si="36"/>
        <v>-1.4705881920570679E-2</v>
      </c>
      <c r="AT31">
        <f t="shared" si="37"/>
        <v>-0.50490196064019022</v>
      </c>
      <c r="AU31">
        <f t="shared" si="38"/>
        <v>0</v>
      </c>
      <c r="AV31">
        <f t="shared" si="39"/>
        <v>-0.50490195819009076</v>
      </c>
      <c r="AW31">
        <f t="shared" si="3"/>
        <v>-0.85294117589409413</v>
      </c>
    </row>
    <row r="32" spans="2:49" x14ac:dyDescent="0.25">
      <c r="B32">
        <f t="shared" si="4"/>
        <v>17</v>
      </c>
      <c r="C32">
        <f t="shared" si="5"/>
        <v>24.000091552734375</v>
      </c>
      <c r="D32">
        <f t="shared" si="6"/>
        <v>0</v>
      </c>
      <c r="E32">
        <f t="shared" si="7"/>
        <v>23.99993896484375</v>
      </c>
      <c r="F32">
        <f t="shared" si="8"/>
        <v>0</v>
      </c>
      <c r="G32">
        <f t="shared" si="9"/>
        <v>0</v>
      </c>
      <c r="H32">
        <f t="shared" si="10"/>
        <v>0</v>
      </c>
      <c r="I32">
        <f t="shared" si="11"/>
        <v>80.000152587890625</v>
      </c>
      <c r="J32">
        <f t="shared" si="12"/>
        <v>119.99984741210938</v>
      </c>
      <c r="K32">
        <f t="shared" si="13"/>
        <v>100</v>
      </c>
      <c r="L32">
        <f t="shared" si="1"/>
        <v>300</v>
      </c>
      <c r="U32">
        <f t="shared" si="14"/>
        <v>17</v>
      </c>
      <c r="V32">
        <f t="shared" si="15"/>
        <v>9.9698791708803011E-2</v>
      </c>
      <c r="W32">
        <f t="shared" si="16"/>
        <v>0</v>
      </c>
      <c r="X32">
        <f t="shared" si="17"/>
        <v>0</v>
      </c>
      <c r="Y32">
        <f t="shared" si="18"/>
        <v>0</v>
      </c>
      <c r="Z32">
        <f t="shared" si="19"/>
        <v>0</v>
      </c>
      <c r="AA32">
        <f t="shared" si="20"/>
        <v>0</v>
      </c>
      <c r="AB32">
        <f t="shared" si="21"/>
        <v>0.23263051398720702</v>
      </c>
      <c r="AC32">
        <f t="shared" si="22"/>
        <v>199.76736948601277</v>
      </c>
      <c r="AD32">
        <f t="shared" si="23"/>
        <v>100</v>
      </c>
      <c r="AE32">
        <f t="shared" si="2"/>
        <v>300</v>
      </c>
      <c r="AG32">
        <f t="shared" si="24"/>
        <v>17</v>
      </c>
      <c r="AH32">
        <f t="shared" si="25"/>
        <v>2.722332788135008E-10</v>
      </c>
      <c r="AI32">
        <f t="shared" si="26"/>
        <v>1.361166394067504E-10</v>
      </c>
      <c r="AJ32">
        <f t="shared" si="27"/>
        <v>0</v>
      </c>
      <c r="AK32">
        <f t="shared" si="28"/>
        <v>0</v>
      </c>
      <c r="AL32">
        <f t="shared" si="29"/>
        <v>0</v>
      </c>
      <c r="AM32">
        <f t="shared" si="30"/>
        <v>0</v>
      </c>
      <c r="AN32">
        <f t="shared" si="31"/>
        <v>-0.33333333333333326</v>
      </c>
      <c r="AO32">
        <f t="shared" si="32"/>
        <v>0</v>
      </c>
      <c r="AP32">
        <f t="shared" si="33"/>
        <v>-0.33333333333333326</v>
      </c>
      <c r="AQ32">
        <f t="shared" si="34"/>
        <v>-1.4705882056687318E-2</v>
      </c>
      <c r="AR32">
        <f t="shared" si="35"/>
        <v>2.722332788135008E-10</v>
      </c>
      <c r="AS32">
        <f t="shared" si="36"/>
        <v>-1.4705882328920597E-2</v>
      </c>
      <c r="AT32">
        <f t="shared" si="37"/>
        <v>-0.50490196050407354</v>
      </c>
      <c r="AU32">
        <f t="shared" si="38"/>
        <v>1.361166394067504E-10</v>
      </c>
      <c r="AV32">
        <f t="shared" si="39"/>
        <v>-0.50490196064019022</v>
      </c>
      <c r="AW32">
        <f t="shared" si="3"/>
        <v>-0.85294117589409413</v>
      </c>
    </row>
    <row r="33" spans="2:49" x14ac:dyDescent="0.25">
      <c r="B33">
        <f t="shared" si="4"/>
        <v>18</v>
      </c>
      <c r="C33">
        <f t="shared" si="5"/>
        <v>24.000045776367188</v>
      </c>
      <c r="D33">
        <f t="shared" si="6"/>
        <v>0</v>
      </c>
      <c r="E33">
        <f t="shared" si="7"/>
        <v>23.999969482421875</v>
      </c>
      <c r="F33">
        <f t="shared" si="8"/>
        <v>0</v>
      </c>
      <c r="G33">
        <f t="shared" si="9"/>
        <v>0</v>
      </c>
      <c r="H33">
        <f t="shared" si="10"/>
        <v>0</v>
      </c>
      <c r="I33">
        <f t="shared" si="11"/>
        <v>80.000076293945313</v>
      </c>
      <c r="J33">
        <f t="shared" si="12"/>
        <v>119.99992370605469</v>
      </c>
      <c r="K33">
        <f t="shared" si="13"/>
        <v>100</v>
      </c>
      <c r="L33">
        <f t="shared" si="1"/>
        <v>300</v>
      </c>
      <c r="U33">
        <f t="shared" si="14"/>
        <v>18</v>
      </c>
      <c r="V33">
        <f t="shared" si="15"/>
        <v>6.9789154196162106E-2</v>
      </c>
      <c r="W33">
        <f t="shared" si="16"/>
        <v>0</v>
      </c>
      <c r="X33">
        <f t="shared" si="17"/>
        <v>0</v>
      </c>
      <c r="Y33">
        <f t="shared" si="18"/>
        <v>0</v>
      </c>
      <c r="Z33">
        <f t="shared" si="19"/>
        <v>0</v>
      </c>
      <c r="AA33">
        <f t="shared" si="20"/>
        <v>0</v>
      </c>
      <c r="AB33">
        <f t="shared" si="21"/>
        <v>0.16284135979104492</v>
      </c>
      <c r="AC33">
        <f t="shared" si="22"/>
        <v>199.83715864020894</v>
      </c>
      <c r="AD33">
        <f t="shared" si="23"/>
        <v>100</v>
      </c>
      <c r="AE33">
        <f t="shared" si="2"/>
        <v>300</v>
      </c>
      <c r="AG33">
        <f t="shared" si="24"/>
        <v>18</v>
      </c>
      <c r="AH33">
        <f t="shared" si="25"/>
        <v>0</v>
      </c>
      <c r="AI33">
        <f t="shared" si="26"/>
        <v>0</v>
      </c>
      <c r="AJ33">
        <f t="shared" si="27"/>
        <v>1.361166394067504E-10</v>
      </c>
      <c r="AK33">
        <f t="shared" si="28"/>
        <v>-1.361166394067504E-10</v>
      </c>
      <c r="AL33">
        <f t="shared" si="29"/>
        <v>-1.1343053283895867E-10</v>
      </c>
      <c r="AM33">
        <f t="shared" si="30"/>
        <v>-2.2686106567791735E-11</v>
      </c>
      <c r="AN33">
        <f t="shared" si="31"/>
        <v>-0.33333333331064718</v>
      </c>
      <c r="AO33">
        <f t="shared" si="32"/>
        <v>2.2686106567791729E-11</v>
      </c>
      <c r="AP33">
        <f t="shared" si="33"/>
        <v>-0.33333333333333326</v>
      </c>
      <c r="AQ33">
        <f t="shared" si="34"/>
        <v>-1.4705882351606702E-2</v>
      </c>
      <c r="AR33">
        <f t="shared" si="35"/>
        <v>0</v>
      </c>
      <c r="AS33">
        <f t="shared" si="36"/>
        <v>-1.4705882328920596E-2</v>
      </c>
      <c r="AT33">
        <f t="shared" si="37"/>
        <v>-0.50490196077630678</v>
      </c>
      <c r="AU33">
        <f t="shared" si="38"/>
        <v>0</v>
      </c>
      <c r="AV33">
        <f t="shared" si="39"/>
        <v>-0.50490196064019011</v>
      </c>
      <c r="AW33">
        <f t="shared" si="3"/>
        <v>-0.8529411764385606</v>
      </c>
    </row>
    <row r="34" spans="2:49" x14ac:dyDescent="0.25">
      <c r="AG34">
        <f t="shared" si="24"/>
        <v>19</v>
      </c>
      <c r="AH34">
        <f t="shared" si="25"/>
        <v>1.5124071045194486E-11</v>
      </c>
      <c r="AI34">
        <f t="shared" si="26"/>
        <v>7.5620355225972429E-12</v>
      </c>
      <c r="AJ34">
        <f t="shared" si="27"/>
        <v>0</v>
      </c>
      <c r="AK34">
        <f t="shared" si="28"/>
        <v>0</v>
      </c>
      <c r="AL34">
        <f t="shared" si="29"/>
        <v>0</v>
      </c>
      <c r="AM34">
        <f t="shared" si="30"/>
        <v>0</v>
      </c>
      <c r="AN34">
        <f t="shared" si="31"/>
        <v>-0.33333333333333331</v>
      </c>
      <c r="AO34">
        <f t="shared" si="32"/>
        <v>0</v>
      </c>
      <c r="AP34">
        <f t="shared" si="33"/>
        <v>-0.33333333333333331</v>
      </c>
      <c r="AQ34">
        <f t="shared" si="34"/>
        <v>-1.4705882336482632E-2</v>
      </c>
      <c r="AR34">
        <f t="shared" si="35"/>
        <v>1.5124071045194486E-11</v>
      </c>
      <c r="AS34">
        <f t="shared" si="36"/>
        <v>-1.4705882351606702E-2</v>
      </c>
      <c r="AT34">
        <f t="shared" si="37"/>
        <v>-0.50490196076874472</v>
      </c>
      <c r="AU34">
        <f t="shared" si="38"/>
        <v>7.5620355225972429E-12</v>
      </c>
      <c r="AV34">
        <f t="shared" si="39"/>
        <v>-0.50490196077630678</v>
      </c>
      <c r="AW34">
        <f t="shared" si="3"/>
        <v>-0.8529411764385606</v>
      </c>
    </row>
    <row r="35" spans="2:49" x14ac:dyDescent="0.25">
      <c r="AG35">
        <f t="shared" si="24"/>
        <v>20</v>
      </c>
      <c r="AH35">
        <f t="shared" si="25"/>
        <v>0</v>
      </c>
      <c r="AI35">
        <f t="shared" si="26"/>
        <v>0</v>
      </c>
      <c r="AJ35">
        <f t="shared" si="27"/>
        <v>7.5620355225972429E-12</v>
      </c>
      <c r="AK35">
        <f t="shared" si="28"/>
        <v>-7.5620355225972429E-12</v>
      </c>
      <c r="AL35">
        <f t="shared" si="29"/>
        <v>-6.301696268831036E-12</v>
      </c>
      <c r="AM35">
        <f t="shared" si="30"/>
        <v>-1.2603392537662073E-12</v>
      </c>
      <c r="AN35">
        <f t="shared" si="31"/>
        <v>-0.33333333333207293</v>
      </c>
      <c r="AO35">
        <f t="shared" si="32"/>
        <v>1.2603392537662069E-12</v>
      </c>
      <c r="AP35">
        <f t="shared" si="33"/>
        <v>-0.33333333333333331</v>
      </c>
      <c r="AQ35">
        <f t="shared" si="34"/>
        <v>-1.4705882352867043E-2</v>
      </c>
      <c r="AR35">
        <f t="shared" si="35"/>
        <v>0</v>
      </c>
      <c r="AS35">
        <f t="shared" si="36"/>
        <v>-1.4705882351606704E-2</v>
      </c>
      <c r="AT35">
        <f t="shared" si="37"/>
        <v>-0.50490196078386884</v>
      </c>
      <c r="AU35">
        <f t="shared" si="38"/>
        <v>0</v>
      </c>
      <c r="AV35">
        <f t="shared" si="39"/>
        <v>-0.50490196077630678</v>
      </c>
      <c r="AW35">
        <f t="shared" si="3"/>
        <v>-0.85294117646880885</v>
      </c>
    </row>
    <row r="36" spans="2:49" x14ac:dyDescent="0.25">
      <c r="AG36">
        <f t="shared" si="24"/>
        <v>21</v>
      </c>
      <c r="AH36">
        <f t="shared" si="25"/>
        <v>8.4022616917747118E-13</v>
      </c>
      <c r="AI36">
        <f t="shared" si="26"/>
        <v>4.2011308458873559E-13</v>
      </c>
      <c r="AJ36">
        <f t="shared" si="27"/>
        <v>0</v>
      </c>
      <c r="AK36">
        <f t="shared" si="28"/>
        <v>0</v>
      </c>
      <c r="AL36">
        <f t="shared" si="29"/>
        <v>0</v>
      </c>
      <c r="AM36">
        <f t="shared" si="30"/>
        <v>0</v>
      </c>
      <c r="AN36">
        <f t="shared" si="31"/>
        <v>-0.33333333333333326</v>
      </c>
      <c r="AO36">
        <f t="shared" si="32"/>
        <v>0</v>
      </c>
      <c r="AP36">
        <f t="shared" si="33"/>
        <v>-0.33333333333333326</v>
      </c>
      <c r="AQ36">
        <f t="shared" si="34"/>
        <v>-1.4705882352026817E-2</v>
      </c>
      <c r="AR36">
        <f t="shared" si="35"/>
        <v>8.4022616917747118E-13</v>
      </c>
      <c r="AS36">
        <f t="shared" si="36"/>
        <v>-1.4705882352867043E-2</v>
      </c>
      <c r="AT36">
        <f t="shared" si="37"/>
        <v>-0.50490196078344873</v>
      </c>
      <c r="AU36">
        <f t="shared" si="38"/>
        <v>4.2011308458873559E-13</v>
      </c>
      <c r="AV36">
        <f t="shared" si="39"/>
        <v>-0.50490196078386884</v>
      </c>
      <c r="AW36">
        <f t="shared" si="3"/>
        <v>-0.85294117646880885</v>
      </c>
    </row>
    <row r="37" spans="2:49" x14ac:dyDescent="0.25">
      <c r="AG37">
        <f t="shared" si="24"/>
        <v>22</v>
      </c>
      <c r="AH37">
        <f t="shared" si="25"/>
        <v>0</v>
      </c>
      <c r="AI37">
        <f t="shared" si="26"/>
        <v>0</v>
      </c>
      <c r="AJ37">
        <f t="shared" si="27"/>
        <v>4.2011308458873559E-13</v>
      </c>
      <c r="AK37">
        <f t="shared" si="28"/>
        <v>-4.2011308458873559E-13</v>
      </c>
      <c r="AL37">
        <f t="shared" si="29"/>
        <v>-3.5009423715727969E-13</v>
      </c>
      <c r="AM37">
        <f t="shared" si="30"/>
        <v>-7.0018847431455936E-14</v>
      </c>
      <c r="AN37">
        <f t="shared" si="31"/>
        <v>-0.33333333333326326</v>
      </c>
      <c r="AO37">
        <f t="shared" si="32"/>
        <v>7.0018847431455898E-14</v>
      </c>
      <c r="AP37">
        <f t="shared" si="33"/>
        <v>-0.33333333333333326</v>
      </c>
      <c r="AQ37">
        <f t="shared" si="34"/>
        <v>-1.4705882352937063E-2</v>
      </c>
      <c r="AR37">
        <f t="shared" si="35"/>
        <v>0</v>
      </c>
      <c r="AS37">
        <f t="shared" si="36"/>
        <v>-1.4705882352867045E-2</v>
      </c>
      <c r="AT37">
        <f t="shared" si="37"/>
        <v>-0.50490196078428895</v>
      </c>
      <c r="AU37">
        <f t="shared" si="38"/>
        <v>0</v>
      </c>
      <c r="AV37">
        <f t="shared" si="39"/>
        <v>-0.50490196078386884</v>
      </c>
      <c r="AW37">
        <f t="shared" si="3"/>
        <v>-0.85294117647048928</v>
      </c>
    </row>
    <row r="38" spans="2:49" x14ac:dyDescent="0.25">
      <c r="AG38">
        <f t="shared" si="24"/>
        <v>23</v>
      </c>
      <c r="AH38">
        <f t="shared" si="25"/>
        <v>4.6679231620970595E-14</v>
      </c>
      <c r="AI38">
        <f t="shared" si="26"/>
        <v>2.3339615810485297E-14</v>
      </c>
      <c r="AJ38">
        <f t="shared" si="27"/>
        <v>0</v>
      </c>
      <c r="AK38">
        <f t="shared" si="28"/>
        <v>0</v>
      </c>
      <c r="AL38">
        <f t="shared" si="29"/>
        <v>0</v>
      </c>
      <c r="AM38">
        <f t="shared" si="30"/>
        <v>0</v>
      </c>
      <c r="AN38">
        <f t="shared" si="31"/>
        <v>-0.33333333333333326</v>
      </c>
      <c r="AO38">
        <f t="shared" si="32"/>
        <v>0</v>
      </c>
      <c r="AP38">
        <f t="shared" si="33"/>
        <v>-0.33333333333333326</v>
      </c>
      <c r="AQ38">
        <f t="shared" si="34"/>
        <v>-1.4705882352890384E-2</v>
      </c>
      <c r="AR38">
        <f t="shared" si="35"/>
        <v>4.6679231620970595E-14</v>
      </c>
      <c r="AS38">
        <f t="shared" si="36"/>
        <v>-1.4705882352937063E-2</v>
      </c>
      <c r="AT38">
        <f t="shared" si="37"/>
        <v>-0.50490196078426564</v>
      </c>
      <c r="AU38">
        <f t="shared" si="38"/>
        <v>2.3339615810485297E-14</v>
      </c>
      <c r="AV38">
        <f t="shared" si="39"/>
        <v>-0.50490196078428895</v>
      </c>
      <c r="AW38">
        <f t="shared" si="3"/>
        <v>-0.85294117647048928</v>
      </c>
    </row>
    <row r="39" spans="2:49" x14ac:dyDescent="0.25">
      <c r="AG39">
        <f t="shared" si="24"/>
        <v>24</v>
      </c>
      <c r="AH39">
        <f t="shared" si="25"/>
        <v>0</v>
      </c>
      <c r="AI39">
        <f t="shared" si="26"/>
        <v>0</v>
      </c>
      <c r="AJ39">
        <f t="shared" si="27"/>
        <v>2.3339615810485297E-14</v>
      </c>
      <c r="AK39">
        <f t="shared" si="28"/>
        <v>-2.3339615810485297E-14</v>
      </c>
      <c r="AL39">
        <f t="shared" si="29"/>
        <v>-1.9449679842071081E-14</v>
      </c>
      <c r="AM39">
        <f t="shared" si="30"/>
        <v>-3.889935968414217E-15</v>
      </c>
      <c r="AN39">
        <f t="shared" si="31"/>
        <v>-0.33333333333332937</v>
      </c>
      <c r="AO39">
        <f t="shared" si="32"/>
        <v>3.8899359684142162E-15</v>
      </c>
      <c r="AP39">
        <f t="shared" si="33"/>
        <v>-0.33333333333333326</v>
      </c>
      <c r="AQ39">
        <f t="shared" si="34"/>
        <v>-1.4705882352940951E-2</v>
      </c>
      <c r="AR39">
        <f t="shared" si="35"/>
        <v>0</v>
      </c>
      <c r="AS39">
        <f t="shared" si="36"/>
        <v>-1.4705882352937062E-2</v>
      </c>
      <c r="AT39">
        <f t="shared" si="37"/>
        <v>-0.50490196078431226</v>
      </c>
      <c r="AU39">
        <f t="shared" si="38"/>
        <v>0</v>
      </c>
      <c r="AV39">
        <f t="shared" si="39"/>
        <v>-0.50490196078428895</v>
      </c>
      <c r="AW39">
        <f t="shared" si="3"/>
        <v>-0.85294117647058254</v>
      </c>
    </row>
    <row r="40" spans="2:49" x14ac:dyDescent="0.25">
      <c r="AG40">
        <f t="shared" si="24"/>
        <v>25</v>
      </c>
      <c r="AH40">
        <f t="shared" si="25"/>
        <v>2.5932906456094773E-15</v>
      </c>
      <c r="AI40">
        <f t="shared" si="26"/>
        <v>1.2966453228047387E-15</v>
      </c>
      <c r="AJ40">
        <f t="shared" si="27"/>
        <v>0</v>
      </c>
      <c r="AK40">
        <f t="shared" si="28"/>
        <v>0</v>
      </c>
      <c r="AL40">
        <f t="shared" si="29"/>
        <v>0</v>
      </c>
      <c r="AM40">
        <f t="shared" si="30"/>
        <v>0</v>
      </c>
      <c r="AN40">
        <f t="shared" si="31"/>
        <v>-0.33333333333333326</v>
      </c>
      <c r="AO40">
        <f t="shared" si="32"/>
        <v>0</v>
      </c>
      <c r="AP40">
        <f t="shared" si="33"/>
        <v>-0.33333333333333326</v>
      </c>
      <c r="AQ40">
        <f t="shared" si="34"/>
        <v>-1.4705882352938357E-2</v>
      </c>
      <c r="AR40">
        <f t="shared" si="35"/>
        <v>2.5932906456094773E-15</v>
      </c>
      <c r="AS40">
        <f t="shared" si="36"/>
        <v>-1.4705882352940951E-2</v>
      </c>
      <c r="AT40">
        <f t="shared" si="37"/>
        <v>-0.50490196078431093</v>
      </c>
      <c r="AU40">
        <f t="shared" si="38"/>
        <v>1.2966453228047387E-15</v>
      </c>
      <c r="AV40">
        <f t="shared" si="39"/>
        <v>-0.50490196078431226</v>
      </c>
      <c r="AW40">
        <f t="shared" si="3"/>
        <v>-0.85294117647058254</v>
      </c>
    </row>
    <row r="41" spans="2:49" x14ac:dyDescent="0.25">
      <c r="AG41">
        <f t="shared" si="24"/>
        <v>26</v>
      </c>
      <c r="AH41">
        <f t="shared" si="25"/>
        <v>0</v>
      </c>
      <c r="AI41">
        <f t="shared" si="26"/>
        <v>0</v>
      </c>
      <c r="AJ41">
        <f t="shared" si="27"/>
        <v>1.2966453228047387E-15</v>
      </c>
      <c r="AK41">
        <f t="shared" si="28"/>
        <v>-1.2966453228047387E-15</v>
      </c>
      <c r="AL41">
        <f t="shared" si="29"/>
        <v>-1.0805377690039489E-15</v>
      </c>
      <c r="AM41">
        <f t="shared" si="30"/>
        <v>-2.161075538007898E-16</v>
      </c>
      <c r="AN41">
        <f t="shared" si="31"/>
        <v>-0.33333333333333304</v>
      </c>
      <c r="AO41">
        <f t="shared" si="32"/>
        <v>2.1610755380078975E-16</v>
      </c>
      <c r="AP41">
        <f t="shared" si="33"/>
        <v>-0.33333333333333326</v>
      </c>
      <c r="AQ41">
        <f t="shared" si="34"/>
        <v>-1.4705882352941166E-2</v>
      </c>
      <c r="AR41">
        <f t="shared" si="35"/>
        <v>0</v>
      </c>
      <c r="AS41">
        <f t="shared" si="36"/>
        <v>-1.4705882352940949E-2</v>
      </c>
      <c r="AT41">
        <f t="shared" si="37"/>
        <v>-0.5049019607843136</v>
      </c>
      <c r="AU41">
        <f t="shared" si="38"/>
        <v>0</v>
      </c>
      <c r="AV41">
        <f t="shared" si="39"/>
        <v>-0.50490196078431226</v>
      </c>
      <c r="AW41">
        <f t="shared" si="3"/>
        <v>-0.85294117647058787</v>
      </c>
    </row>
    <row r="42" spans="2:49" x14ac:dyDescent="0.25">
      <c r="AG42">
        <f t="shared" si="24"/>
        <v>27</v>
      </c>
      <c r="AH42">
        <f t="shared" si="25"/>
        <v>1.4407170253385981E-16</v>
      </c>
      <c r="AI42">
        <f t="shared" si="26"/>
        <v>7.2035851266929907E-17</v>
      </c>
      <c r="AJ42">
        <f t="shared" si="27"/>
        <v>0</v>
      </c>
      <c r="AK42">
        <f t="shared" si="28"/>
        <v>0</v>
      </c>
      <c r="AL42">
        <f t="shared" si="29"/>
        <v>0</v>
      </c>
      <c r="AM42">
        <f t="shared" si="30"/>
        <v>0</v>
      </c>
      <c r="AN42">
        <f t="shared" si="31"/>
        <v>-0.33333333333333326</v>
      </c>
      <c r="AO42">
        <f t="shared" si="32"/>
        <v>0</v>
      </c>
      <c r="AP42">
        <f t="shared" si="33"/>
        <v>-0.33333333333333326</v>
      </c>
      <c r="AQ42">
        <f t="shared" si="34"/>
        <v>-1.4705882352941022E-2</v>
      </c>
      <c r="AR42">
        <f t="shared" si="35"/>
        <v>1.4407170253385981E-16</v>
      </c>
      <c r="AS42">
        <f t="shared" si="36"/>
        <v>-1.4705882352941166E-2</v>
      </c>
      <c r="AT42">
        <f t="shared" si="37"/>
        <v>-0.50490196078431349</v>
      </c>
      <c r="AU42">
        <f t="shared" si="38"/>
        <v>7.2035851266929907E-17</v>
      </c>
      <c r="AV42">
        <f t="shared" si="39"/>
        <v>-0.5049019607843136</v>
      </c>
      <c r="AW42">
        <f t="shared" si="3"/>
        <v>-0.85294117647058776</v>
      </c>
    </row>
    <row r="43" spans="2:49" x14ac:dyDescent="0.25">
      <c r="AG43">
        <f t="shared" si="24"/>
        <v>28</v>
      </c>
      <c r="AH43">
        <f t="shared" si="25"/>
        <v>0</v>
      </c>
      <c r="AI43">
        <f t="shared" si="26"/>
        <v>0</v>
      </c>
      <c r="AJ43">
        <f t="shared" si="27"/>
        <v>7.2035851266929907E-17</v>
      </c>
      <c r="AK43">
        <f t="shared" si="28"/>
        <v>-7.2035851266929907E-17</v>
      </c>
      <c r="AL43">
        <f t="shared" si="29"/>
        <v>-6.0029876055774923E-17</v>
      </c>
      <c r="AM43">
        <f t="shared" si="30"/>
        <v>-1.2005975211154986E-17</v>
      </c>
      <c r="AN43">
        <f t="shared" si="31"/>
        <v>-0.33333333333333326</v>
      </c>
      <c r="AO43">
        <f t="shared" si="32"/>
        <v>1.2005975211154985E-17</v>
      </c>
      <c r="AP43">
        <f t="shared" si="33"/>
        <v>-0.33333333333333326</v>
      </c>
      <c r="AQ43">
        <f t="shared" si="34"/>
        <v>-1.470588235294118E-2</v>
      </c>
      <c r="AR43">
        <f t="shared" si="35"/>
        <v>0</v>
      </c>
      <c r="AS43">
        <f t="shared" si="36"/>
        <v>-1.4705882352941168E-2</v>
      </c>
      <c r="AT43">
        <f t="shared" si="37"/>
        <v>-0.50490196078431371</v>
      </c>
      <c r="AU43">
        <f t="shared" si="38"/>
        <v>0</v>
      </c>
      <c r="AV43">
        <f t="shared" si="39"/>
        <v>-0.5049019607843136</v>
      </c>
      <c r="AW43">
        <f t="shared" si="3"/>
        <v>-0.85294117647058809</v>
      </c>
    </row>
    <row r="44" spans="2:49" x14ac:dyDescent="0.25">
      <c r="AG44">
        <f t="shared" si="24"/>
        <v>29</v>
      </c>
      <c r="AH44">
        <f t="shared" si="25"/>
        <v>8.003983474103323E-18</v>
      </c>
      <c r="AI44">
        <f t="shared" si="26"/>
        <v>4.0019917370516615E-18</v>
      </c>
      <c r="AJ44">
        <f t="shared" si="27"/>
        <v>0</v>
      </c>
      <c r="AK44">
        <f t="shared" si="28"/>
        <v>0</v>
      </c>
      <c r="AL44">
        <f t="shared" si="29"/>
        <v>0</v>
      </c>
      <c r="AM44">
        <f t="shared" si="30"/>
        <v>0</v>
      </c>
      <c r="AN44">
        <f t="shared" si="31"/>
        <v>-0.33333333333333326</v>
      </c>
      <c r="AO44">
        <f t="shared" si="32"/>
        <v>0</v>
      </c>
      <c r="AP44">
        <f t="shared" si="33"/>
        <v>-0.33333333333333326</v>
      </c>
      <c r="AQ44">
        <f t="shared" si="34"/>
        <v>-1.4705882352941171E-2</v>
      </c>
      <c r="AR44">
        <f t="shared" si="35"/>
        <v>8.003983474103323E-18</v>
      </c>
      <c r="AS44">
        <f t="shared" si="36"/>
        <v>-1.470588235294118E-2</v>
      </c>
      <c r="AT44">
        <f t="shared" si="37"/>
        <v>-0.50490196078431371</v>
      </c>
      <c r="AU44">
        <f t="shared" si="38"/>
        <v>4.0019917370516615E-18</v>
      </c>
      <c r="AV44">
        <f t="shared" si="39"/>
        <v>-0.50490196078431371</v>
      </c>
      <c r="AW44">
        <f t="shared" si="3"/>
        <v>-0.85294117647058809</v>
      </c>
    </row>
    <row r="45" spans="2:49" x14ac:dyDescent="0.25">
      <c r="AG45">
        <f t="shared" si="24"/>
        <v>30</v>
      </c>
      <c r="AH45">
        <f t="shared" si="25"/>
        <v>0</v>
      </c>
      <c r="AI45">
        <f t="shared" si="26"/>
        <v>0</v>
      </c>
      <c r="AJ45">
        <f t="shared" si="27"/>
        <v>4.0019917370516615E-18</v>
      </c>
      <c r="AK45">
        <f t="shared" si="28"/>
        <v>-4.0019917370516615E-18</v>
      </c>
      <c r="AL45">
        <f t="shared" si="29"/>
        <v>-3.3349931142097179E-18</v>
      </c>
      <c r="AM45">
        <f t="shared" si="30"/>
        <v>-6.6699862284194368E-19</v>
      </c>
      <c r="AN45">
        <f t="shared" si="31"/>
        <v>-0.33333333333333326</v>
      </c>
      <c r="AO45">
        <f t="shared" si="32"/>
        <v>6.6699862284194359E-19</v>
      </c>
      <c r="AP45">
        <f t="shared" si="33"/>
        <v>-0.33333333333333326</v>
      </c>
      <c r="AQ45">
        <f t="shared" si="34"/>
        <v>-1.4705882352941178E-2</v>
      </c>
      <c r="AR45">
        <f t="shared" si="35"/>
        <v>0</v>
      </c>
      <c r="AS45">
        <f t="shared" si="36"/>
        <v>-1.4705882352941178E-2</v>
      </c>
      <c r="AT45">
        <f t="shared" si="37"/>
        <v>-0.50490196078431371</v>
      </c>
      <c r="AU45">
        <f t="shared" si="38"/>
        <v>0</v>
      </c>
      <c r="AV45">
        <f t="shared" si="39"/>
        <v>-0.50490196078431371</v>
      </c>
      <c r="AW45">
        <f t="shared" si="3"/>
        <v>-0.85294117647058809</v>
      </c>
    </row>
    <row r="46" spans="2:49" x14ac:dyDescent="0.25">
      <c r="AG46">
        <f t="shared" si="24"/>
        <v>31</v>
      </c>
      <c r="AH46">
        <f t="shared" si="25"/>
        <v>4.4466574856129566E-19</v>
      </c>
      <c r="AI46">
        <f t="shared" si="26"/>
        <v>2.2233287428064783E-19</v>
      </c>
      <c r="AJ46">
        <f t="shared" si="27"/>
        <v>0</v>
      </c>
      <c r="AK46">
        <f t="shared" si="28"/>
        <v>0</v>
      </c>
      <c r="AL46">
        <f t="shared" si="29"/>
        <v>0</v>
      </c>
      <c r="AM46">
        <f t="shared" si="30"/>
        <v>0</v>
      </c>
      <c r="AN46">
        <f t="shared" si="31"/>
        <v>-0.33333333333333326</v>
      </c>
      <c r="AO46">
        <f t="shared" si="32"/>
        <v>0</v>
      </c>
      <c r="AP46">
        <f t="shared" si="33"/>
        <v>-0.33333333333333326</v>
      </c>
      <c r="AQ46">
        <f t="shared" si="34"/>
        <v>-1.4705882352941178E-2</v>
      </c>
      <c r="AR46">
        <f t="shared" si="35"/>
        <v>4.4466574856129566E-19</v>
      </c>
      <c r="AS46">
        <f t="shared" si="36"/>
        <v>-1.4705882352941178E-2</v>
      </c>
      <c r="AT46">
        <f t="shared" si="37"/>
        <v>-0.50490196078431371</v>
      </c>
      <c r="AU46">
        <f t="shared" si="38"/>
        <v>2.2233287428064783E-19</v>
      </c>
      <c r="AV46">
        <f t="shared" si="39"/>
        <v>-0.50490196078431371</v>
      </c>
      <c r="AW46">
        <f t="shared" si="3"/>
        <v>-0.85294117647058809</v>
      </c>
    </row>
    <row r="47" spans="2:49" x14ac:dyDescent="0.25">
      <c r="AG47">
        <f t="shared" si="24"/>
        <v>32</v>
      </c>
      <c r="AH47">
        <f t="shared" si="25"/>
        <v>0</v>
      </c>
      <c r="AI47">
        <f t="shared" si="26"/>
        <v>0</v>
      </c>
      <c r="AJ47">
        <f t="shared" si="27"/>
        <v>2.2233287428064783E-19</v>
      </c>
      <c r="AK47">
        <f t="shared" si="28"/>
        <v>-2.2233287428064783E-19</v>
      </c>
      <c r="AL47">
        <f t="shared" si="29"/>
        <v>-1.8527739523387321E-19</v>
      </c>
      <c r="AM47">
        <f t="shared" si="30"/>
        <v>-3.705547904677464E-20</v>
      </c>
      <c r="AN47">
        <f t="shared" si="31"/>
        <v>-0.33333333333333326</v>
      </c>
      <c r="AO47">
        <f t="shared" si="32"/>
        <v>3.7055479046774622E-20</v>
      </c>
      <c r="AP47">
        <f t="shared" si="33"/>
        <v>-0.33333333333333326</v>
      </c>
      <c r="AQ47">
        <f t="shared" si="34"/>
        <v>-1.4705882352941178E-2</v>
      </c>
      <c r="AR47">
        <f t="shared" si="35"/>
        <v>0</v>
      </c>
      <c r="AS47">
        <f t="shared" si="36"/>
        <v>-1.4705882352941178E-2</v>
      </c>
      <c r="AT47">
        <f t="shared" si="37"/>
        <v>-0.50490196078431371</v>
      </c>
      <c r="AU47">
        <f t="shared" si="38"/>
        <v>0</v>
      </c>
      <c r="AV47">
        <f t="shared" si="39"/>
        <v>-0.50490196078431371</v>
      </c>
      <c r="AW47">
        <f t="shared" si="3"/>
        <v>-0.85294117647058809</v>
      </c>
    </row>
    <row r="48" spans="2:49" x14ac:dyDescent="0.25">
      <c r="AG48">
        <f t="shared" si="24"/>
        <v>33</v>
      </c>
      <c r="AH48">
        <f t="shared" si="25"/>
        <v>2.4703652697849746E-20</v>
      </c>
      <c r="AI48">
        <f t="shared" si="26"/>
        <v>1.2351826348924873E-20</v>
      </c>
      <c r="AJ48">
        <f t="shared" si="27"/>
        <v>0</v>
      </c>
      <c r="AK48">
        <f t="shared" si="28"/>
        <v>0</v>
      </c>
      <c r="AL48">
        <f t="shared" si="29"/>
        <v>0</v>
      </c>
      <c r="AM48">
        <f t="shared" si="30"/>
        <v>0</v>
      </c>
      <c r="AN48">
        <f t="shared" si="31"/>
        <v>-0.33333333333333326</v>
      </c>
      <c r="AO48">
        <f t="shared" si="32"/>
        <v>0</v>
      </c>
      <c r="AP48">
        <f t="shared" si="33"/>
        <v>-0.33333333333333326</v>
      </c>
      <c r="AQ48">
        <f t="shared" si="34"/>
        <v>-1.4705882352941178E-2</v>
      </c>
      <c r="AR48">
        <f t="shared" si="35"/>
        <v>2.4703652697849746E-20</v>
      </c>
      <c r="AS48">
        <f t="shared" si="36"/>
        <v>-1.4705882352941178E-2</v>
      </c>
      <c r="AT48">
        <f t="shared" si="37"/>
        <v>-0.50490196078431371</v>
      </c>
      <c r="AU48">
        <f t="shared" si="38"/>
        <v>1.2351826348924873E-20</v>
      </c>
      <c r="AV48">
        <f t="shared" si="39"/>
        <v>-0.50490196078431371</v>
      </c>
      <c r="AW48">
        <f t="shared" si="3"/>
        <v>-0.85294117647058809</v>
      </c>
    </row>
    <row r="49" spans="33:49" x14ac:dyDescent="0.25">
      <c r="AG49">
        <f t="shared" si="24"/>
        <v>34</v>
      </c>
      <c r="AH49">
        <f t="shared" si="25"/>
        <v>0</v>
      </c>
      <c r="AI49">
        <f t="shared" si="26"/>
        <v>0</v>
      </c>
      <c r="AJ49">
        <f t="shared" si="27"/>
        <v>1.2351826348924873E-20</v>
      </c>
      <c r="AK49">
        <f t="shared" si="28"/>
        <v>-1.2351826348924873E-20</v>
      </c>
      <c r="AL49">
        <f t="shared" si="29"/>
        <v>-1.0293188624104062E-20</v>
      </c>
      <c r="AM49">
        <f t="shared" si="30"/>
        <v>-2.0586377248208123E-21</v>
      </c>
      <c r="AN49">
        <f t="shared" si="31"/>
        <v>-0.33333333333333326</v>
      </c>
      <c r="AO49">
        <f t="shared" si="32"/>
        <v>2.0586377248208112E-21</v>
      </c>
      <c r="AP49">
        <f t="shared" si="33"/>
        <v>-0.33333333333333326</v>
      </c>
      <c r="AQ49">
        <f t="shared" si="34"/>
        <v>-1.4705882352941178E-2</v>
      </c>
      <c r="AR49">
        <f t="shared" si="35"/>
        <v>0</v>
      </c>
      <c r="AS49">
        <f t="shared" si="36"/>
        <v>-1.4705882352941178E-2</v>
      </c>
      <c r="AT49">
        <f t="shared" si="37"/>
        <v>-0.50490196078431371</v>
      </c>
      <c r="AU49">
        <f t="shared" si="38"/>
        <v>0</v>
      </c>
      <c r="AV49">
        <f t="shared" si="39"/>
        <v>-0.50490196078431371</v>
      </c>
      <c r="AW49">
        <f t="shared" si="3"/>
        <v>-0.85294117647058809</v>
      </c>
    </row>
    <row r="50" spans="33:49" x14ac:dyDescent="0.25">
      <c r="AG50">
        <f t="shared" si="24"/>
        <v>35</v>
      </c>
      <c r="AH50">
        <f t="shared" si="25"/>
        <v>1.3724251498805408E-21</v>
      </c>
      <c r="AI50">
        <f t="shared" si="26"/>
        <v>6.8621257494027039E-22</v>
      </c>
      <c r="AJ50">
        <f t="shared" si="27"/>
        <v>0</v>
      </c>
      <c r="AK50">
        <f t="shared" si="28"/>
        <v>0</v>
      </c>
      <c r="AL50">
        <f t="shared" si="29"/>
        <v>0</v>
      </c>
      <c r="AM50">
        <f t="shared" si="30"/>
        <v>0</v>
      </c>
      <c r="AN50">
        <f t="shared" si="31"/>
        <v>-0.33333333333333326</v>
      </c>
      <c r="AO50">
        <f t="shared" si="32"/>
        <v>0</v>
      </c>
      <c r="AP50">
        <f t="shared" si="33"/>
        <v>-0.33333333333333326</v>
      </c>
      <c r="AQ50">
        <f t="shared" si="34"/>
        <v>-1.4705882352941178E-2</v>
      </c>
      <c r="AR50">
        <f t="shared" si="35"/>
        <v>1.3724251498805408E-21</v>
      </c>
      <c r="AS50">
        <f t="shared" si="36"/>
        <v>-1.4705882352941178E-2</v>
      </c>
      <c r="AT50">
        <f t="shared" si="37"/>
        <v>-0.50490196078431371</v>
      </c>
      <c r="AU50">
        <f t="shared" si="38"/>
        <v>6.8621257494027039E-22</v>
      </c>
      <c r="AV50">
        <f t="shared" si="39"/>
        <v>-0.50490196078431371</v>
      </c>
      <c r="AW50" s="3">
        <f t="shared" si="3"/>
        <v>-0.85294117647058809</v>
      </c>
    </row>
    <row r="54" spans="33:49" x14ac:dyDescent="0.25">
      <c r="AN54" t="s">
        <v>18</v>
      </c>
      <c r="AO54" t="s">
        <v>19</v>
      </c>
      <c r="AP54" t="s">
        <v>20</v>
      </c>
      <c r="AQ54" t="s">
        <v>21</v>
      </c>
      <c r="AR54" t="s">
        <v>22</v>
      </c>
      <c r="AS54" t="s">
        <v>23</v>
      </c>
      <c r="AT54" t="s">
        <v>24</v>
      </c>
      <c r="AU54" t="s">
        <v>25</v>
      </c>
      <c r="AV54" t="s">
        <v>26</v>
      </c>
      <c r="AW54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Brain69</vt:lpstr>
      <vt:lpstr>Brain69!alpa</vt:lpstr>
      <vt:lpstr>Brain69!alpb</vt:lpstr>
      <vt:lpstr>Brain69!alpc</vt:lpstr>
      <vt:lpstr>Brain69!alpuniv</vt:lpstr>
      <vt:lpstr>Brain69!initwt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Menegay</dc:creator>
  <cp:lastModifiedBy>Peter Menegay</cp:lastModifiedBy>
  <dcterms:created xsi:type="dcterms:W3CDTF">2025-08-06T18:30:38Z</dcterms:created>
  <dcterms:modified xsi:type="dcterms:W3CDTF">2025-08-10T14:39:02Z</dcterms:modified>
</cp:coreProperties>
</file>